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E:\コンサルチーム\新規\貿易実績実績一覧サンプル\"/>
    </mc:Choice>
  </mc:AlternateContent>
  <xr:revisionPtr revIDLastSave="0" documentId="13_ncr:1_{0274A203-8746-434D-A72C-FFC9771EC2C6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Payment　Status 170726 (2)" sheetId="2" state="hidden" r:id="rId1"/>
    <sheet name="貿易実績" sheetId="1" r:id="rId2"/>
  </sheets>
  <externalReferences>
    <externalReference r:id="rId3"/>
  </externalReferences>
  <definedNames>
    <definedName name="_xlnm._FilterDatabase" localSheetId="0" hidden="1">'Payment　Status 170726 (2)'!$C$2:$T$111</definedName>
    <definedName name="_xlnm._FilterDatabase" localSheetId="1" hidden="1">貿易実績!$C$3:$P$38</definedName>
    <definedName name="売上エリア">'[1]LIST 2014'!$B$3:$B$13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" l="1"/>
  <c r="Q35" i="1"/>
  <c r="J18" i="1"/>
  <c r="J13" i="1"/>
  <c r="J3" i="1"/>
  <c r="R109" i="2"/>
  <c r="K109" i="2"/>
  <c r="O2" i="2"/>
  <c r="O3" i="2"/>
  <c r="O4" i="2"/>
  <c r="O5" i="2"/>
  <c r="O6" i="2"/>
  <c r="O7" i="2"/>
  <c r="O8" i="2"/>
  <c r="O9" i="2"/>
  <c r="O10" i="2"/>
  <c r="P11" i="2"/>
  <c r="P12" i="2"/>
  <c r="P13" i="2"/>
  <c r="P14" i="2"/>
  <c r="P15" i="2"/>
  <c r="P16" i="2"/>
  <c r="P17" i="2"/>
  <c r="P105" i="2"/>
  <c r="Q18" i="2"/>
  <c r="Q19" i="2"/>
  <c r="Q20" i="2"/>
  <c r="Q21" i="2"/>
  <c r="Q22" i="2"/>
  <c r="Q23" i="2"/>
  <c r="Q24" i="2"/>
  <c r="Q25" i="2"/>
  <c r="Q26" i="2"/>
  <c r="Q27" i="2"/>
  <c r="Q28" i="2"/>
  <c r="R29" i="2"/>
  <c r="R30" i="2"/>
  <c r="R31" i="2"/>
  <c r="R32" i="2"/>
  <c r="R33" i="2"/>
  <c r="R34" i="2"/>
  <c r="R35" i="2"/>
  <c r="R36" i="2"/>
  <c r="R53" i="2"/>
  <c r="R54" i="2"/>
  <c r="R55" i="2"/>
  <c r="R56" i="2"/>
  <c r="R57" i="2"/>
  <c r="R58" i="2"/>
  <c r="S37" i="2"/>
  <c r="S38" i="2"/>
  <c r="S39" i="2"/>
  <c r="S59" i="2"/>
  <c r="S60" i="2"/>
  <c r="S61" i="2"/>
  <c r="S62" i="2"/>
  <c r="S63" i="2"/>
  <c r="S64" i="2"/>
  <c r="S6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66" i="2"/>
  <c r="T67" i="2"/>
  <c r="T68" i="2"/>
  <c r="T69" i="2"/>
  <c r="T70" i="2"/>
  <c r="T71" i="2"/>
  <c r="T72" i="2"/>
  <c r="T73" i="2"/>
  <c r="T74" i="2"/>
  <c r="T75" i="2"/>
  <c r="T76" i="2"/>
  <c r="N105" i="2"/>
  <c r="M105" i="2"/>
  <c r="L105" i="2"/>
  <c r="K105" i="2"/>
  <c r="J105" i="2"/>
  <c r="I105" i="2"/>
  <c r="F105" i="2"/>
  <c r="H96" i="2"/>
  <c r="H89" i="2"/>
  <c r="H77" i="2"/>
  <c r="H66" i="2"/>
  <c r="H59" i="2"/>
  <c r="H53" i="2"/>
  <c r="H40" i="2"/>
  <c r="H37" i="2"/>
  <c r="H29" i="2"/>
  <c r="H18" i="2"/>
  <c r="H11" i="2"/>
  <c r="H2" i="2"/>
  <c r="J28" i="1"/>
  <c r="J23" i="1"/>
  <c r="J8" i="1"/>
  <c r="L33" i="1"/>
  <c r="L38" i="1" s="1"/>
  <c r="K7" i="1"/>
  <c r="K6" i="1"/>
  <c r="K3" i="1"/>
  <c r="S107" i="2" l="1"/>
  <c r="T105" i="2"/>
  <c r="T107" i="2"/>
  <c r="K33" i="1"/>
  <c r="K38" i="1" s="1"/>
  <c r="N33" i="1"/>
  <c r="N38" i="1" s="1"/>
  <c r="P107" i="2"/>
  <c r="P108" i="2" s="1"/>
  <c r="O105" i="2"/>
  <c r="R107" i="2"/>
  <c r="Q107" i="2"/>
  <c r="R105" i="2"/>
  <c r="Q105" i="2"/>
  <c r="O33" i="1"/>
  <c r="O38" i="1" s="1"/>
  <c r="P33" i="1"/>
  <c r="P38" i="1" s="1"/>
  <c r="M33" i="1"/>
  <c r="M38" i="1" s="1"/>
  <c r="R108" i="2"/>
  <c r="Q108" i="2"/>
  <c r="S105" i="2"/>
  <c r="S108" i="2" s="1"/>
  <c r="O107" i="2"/>
  <c r="T108" i="2" l="1"/>
  <c r="U107" i="2"/>
  <c r="O108" i="2"/>
  <c r="U108" i="2" s="1"/>
</calcChain>
</file>

<file path=xl/sharedStrings.xml><?xml version="1.0" encoding="utf-8"?>
<sst xmlns="http://schemas.openxmlformats.org/spreadsheetml/2006/main" count="174" uniqueCount="165">
  <si>
    <t>Purchase Date</t>
  </si>
  <si>
    <t>Invoice Date</t>
  </si>
  <si>
    <t>Invoice No.</t>
    <phoneticPr fontId="0"/>
  </si>
  <si>
    <t>Amount</t>
    <phoneticPr fontId="0"/>
  </si>
  <si>
    <t>入金金額→</t>
    <rPh sb="0" eb="2">
      <t>ニュウキン</t>
    </rPh>
    <rPh sb="2" eb="4">
      <t>キンガク</t>
    </rPh>
    <phoneticPr fontId="0"/>
  </si>
  <si>
    <t>Monthly Amount</t>
    <phoneticPr fontId="0"/>
  </si>
  <si>
    <t>2016/7</t>
  </si>
  <si>
    <t>NJ/1418(G)</t>
  </si>
  <si>
    <t>NJ/1422(H)</t>
  </si>
  <si>
    <t>NJ/1423(H)</t>
  </si>
  <si>
    <t>NJ/1424(H)</t>
  </si>
  <si>
    <t>NJ/1428(G)</t>
  </si>
  <si>
    <t>NJ/1429(H)</t>
  </si>
  <si>
    <t>NJ/1430(H)</t>
  </si>
  <si>
    <t>NJ/1431(G)</t>
  </si>
  <si>
    <t>NJ/1435(H)AIR</t>
  </si>
  <si>
    <t>2016/8</t>
  </si>
  <si>
    <t>NJ/1432(H)</t>
  </si>
  <si>
    <t>NJ/1433(H)</t>
  </si>
  <si>
    <t>NJ/1434(G)</t>
  </si>
  <si>
    <t>NJ/1436(G)</t>
  </si>
  <si>
    <t>NJ/1437(G)AIR</t>
  </si>
  <si>
    <t>NJ/1437(G) AIR COST</t>
  </si>
  <si>
    <t>NJ/1438(G)</t>
  </si>
  <si>
    <t>2016/9</t>
  </si>
  <si>
    <t>NJ/1439(G)</t>
  </si>
  <si>
    <t>NJ/1440(H)</t>
  </si>
  <si>
    <t>NJ/1441(H)</t>
  </si>
  <si>
    <t>NJ/1442(G)</t>
  </si>
  <si>
    <t>NJ/1444(H)</t>
  </si>
  <si>
    <t>NJ/1445(H)</t>
  </si>
  <si>
    <t>NJ/1449(H)AIR</t>
  </si>
  <si>
    <t>NJ/1449(H)AIR COST</t>
  </si>
  <si>
    <t>THERMO/111(H)</t>
  </si>
  <si>
    <t>THERMO/112(H)AIR</t>
  </si>
  <si>
    <t>THERMO/112(H)AIR COST</t>
  </si>
  <si>
    <t>2016/10</t>
  </si>
  <si>
    <t>NJ/1443(G)</t>
  </si>
  <si>
    <t>NJ/1446(H)</t>
  </si>
  <si>
    <t>NJ/1447(H)</t>
  </si>
  <si>
    <t>NJ/1448(H)</t>
  </si>
  <si>
    <t>NJ/1450(H)</t>
  </si>
  <si>
    <t>NJ/1451(H)</t>
  </si>
  <si>
    <t>NJ/1452(G)</t>
  </si>
  <si>
    <t>NJ/1454(G)</t>
  </si>
  <si>
    <t>2016/11</t>
  </si>
  <si>
    <t>NJ/1453(G)</t>
  </si>
  <si>
    <t>NJ/1456(G)</t>
  </si>
  <si>
    <t>NJ/1461(H)AIR</t>
  </si>
  <si>
    <t>2016/12</t>
  </si>
  <si>
    <t>NJ/1455(G)</t>
  </si>
  <si>
    <t>NJ/1457(H)</t>
  </si>
  <si>
    <t>NJ/1458(G)</t>
  </si>
  <si>
    <t>NJ/1459(H)</t>
  </si>
  <si>
    <t>NJ/1460(H)</t>
  </si>
  <si>
    <t>NJ/1462(G)</t>
  </si>
  <si>
    <t>NJ/1463(G)AIR</t>
  </si>
  <si>
    <t>NJ/1464(G)</t>
  </si>
  <si>
    <t>NJ/1467(G)AIR</t>
  </si>
  <si>
    <t>THERMO/113(G)</t>
  </si>
  <si>
    <t>THERMO/114(G)</t>
  </si>
  <si>
    <t>THERMO/115(G)AIR</t>
  </si>
  <si>
    <t>THERMO/115(G)AIR COST</t>
  </si>
  <si>
    <t>2017/1</t>
  </si>
  <si>
    <t>NJ/1465(G)</t>
  </si>
  <si>
    <t>NJ/1466(G)</t>
  </si>
  <si>
    <t>NJ/1468(G)</t>
  </si>
  <si>
    <t>NJ/1469(G)</t>
  </si>
  <si>
    <t>NJ/1470(G)AIR</t>
  </si>
  <si>
    <t>THERMO/116(H)</t>
  </si>
  <si>
    <t>2017/2</t>
  </si>
  <si>
    <t>NJ/1471(G)</t>
  </si>
  <si>
    <t>NJ/1472(G)</t>
  </si>
  <si>
    <t>NJ/1473(H)</t>
  </si>
  <si>
    <t>NJ/1474(H)</t>
  </si>
  <si>
    <t>NJ/1480(G)AIR</t>
  </si>
  <si>
    <t>NJ/1480(G)AIR COST</t>
  </si>
  <si>
    <t>THERMO/117(G)</t>
  </si>
  <si>
    <t>2017/3</t>
  </si>
  <si>
    <t>NJ/1475(G)</t>
  </si>
  <si>
    <t>NJ/1476(G)</t>
  </si>
  <si>
    <t>NJ/1477(H)</t>
  </si>
  <si>
    <t>NJ/1478(G)</t>
  </si>
  <si>
    <t>NJ/1479(H)</t>
  </si>
  <si>
    <t>NJ/1481(H)</t>
  </si>
  <si>
    <t>NJ/1482(H)</t>
  </si>
  <si>
    <t>NJ/1487(G)AIR</t>
  </si>
  <si>
    <t>NJ/1487(G)AIR COST</t>
  </si>
  <si>
    <t>THERMO/118(G)AIR</t>
  </si>
  <si>
    <t>THERMO/118(G)AIR COST</t>
  </si>
  <si>
    <t>2017/4</t>
  </si>
  <si>
    <t>NJ/1483(H)</t>
  </si>
  <si>
    <t>NJ/1484(G)</t>
  </si>
  <si>
    <t>NJ/1485(G)</t>
  </si>
  <si>
    <t>NJ/1486(G)</t>
  </si>
  <si>
    <t>NJ/1489(H)</t>
  </si>
  <si>
    <t>NJ/1490(H)</t>
  </si>
  <si>
    <t>NJ/1491(G)</t>
  </si>
  <si>
    <t>NJ/1492(H)</t>
  </si>
  <si>
    <t>NJ/1493(H)AIR</t>
  </si>
  <si>
    <t>NJ/1493(H)AIR COST</t>
  </si>
  <si>
    <t>THERMO/119(G)</t>
  </si>
  <si>
    <t>THERMO/120(H)</t>
  </si>
  <si>
    <t>2017/5</t>
  </si>
  <si>
    <t>NJ/1488(G)</t>
  </si>
  <si>
    <t>NJ/1494(H)</t>
  </si>
  <si>
    <t>NJ/1495(H)</t>
  </si>
  <si>
    <t>NJ/1498(H)</t>
  </si>
  <si>
    <t>THERMO/121(H)</t>
  </si>
  <si>
    <t>THERMO/123(G)AIR</t>
  </si>
  <si>
    <t>THERMO/123(G)AIR COST</t>
  </si>
  <si>
    <t>2017/6</t>
  </si>
  <si>
    <t>NJ/1496(H)</t>
  </si>
  <si>
    <t>NJ/1497(G)</t>
  </si>
  <si>
    <t>NJ/1499(G)</t>
  </si>
  <si>
    <t>NJ/1500(G)</t>
  </si>
  <si>
    <t>NJ/1501(G)</t>
  </si>
  <si>
    <t>NJ/1502(H)</t>
  </si>
  <si>
    <t>NJ/1503(G)</t>
  </si>
  <si>
    <t>THERMO/122(G)</t>
  </si>
  <si>
    <t>THERMO/124(G)</t>
  </si>
  <si>
    <t>TOTAL</t>
    <phoneticPr fontId="0"/>
  </si>
  <si>
    <t>Payment for trade</t>
    <phoneticPr fontId="0"/>
  </si>
  <si>
    <t>Adjustment
（Credit Note etc.）</t>
    <phoneticPr fontId="0"/>
  </si>
  <si>
    <t>-</t>
    <phoneticPr fontId="0"/>
  </si>
  <si>
    <t>第3国への直送分</t>
    <rPh sb="0" eb="1">
      <t>ダイ</t>
    </rPh>
    <rPh sb="2" eb="3">
      <t>ゴク</t>
    </rPh>
    <rPh sb="5" eb="7">
      <t>チョクソウ</t>
    </rPh>
    <rPh sb="7" eb="8">
      <t>ブン</t>
    </rPh>
    <phoneticPr fontId="0"/>
  </si>
  <si>
    <t>米国への輸出分</t>
  </si>
  <si>
    <t>人件費・アドミ分</t>
  </si>
  <si>
    <t>送金合計額</t>
  </si>
  <si>
    <t>①</t>
    <phoneticPr fontId="0"/>
  </si>
  <si>
    <t>②</t>
    <phoneticPr fontId="0"/>
  </si>
  <si>
    <t>③</t>
    <phoneticPr fontId="0"/>
  </si>
  <si>
    <t>④</t>
    <phoneticPr fontId="0"/>
  </si>
  <si>
    <t>⑤</t>
    <phoneticPr fontId="0"/>
  </si>
  <si>
    <t>⑥</t>
    <phoneticPr fontId="0"/>
  </si>
  <si>
    <t>⑦</t>
    <phoneticPr fontId="0"/>
  </si>
  <si>
    <t>⑧</t>
    <phoneticPr fontId="0"/>
  </si>
  <si>
    <t>⑨</t>
    <phoneticPr fontId="0"/>
  </si>
  <si>
    <t>⑩</t>
    <phoneticPr fontId="0"/>
  </si>
  <si>
    <t>⑪</t>
  </si>
  <si>
    <t>Note</t>
    <phoneticPr fontId="0"/>
  </si>
  <si>
    <t>Payment Amount</t>
    <phoneticPr fontId="0"/>
  </si>
  <si>
    <t>Products directly shippedfrom Japan to Third countries.</t>
    <phoneticPr fontId="0"/>
  </si>
  <si>
    <t>-</t>
    <phoneticPr fontId="9"/>
  </si>
  <si>
    <t>Number(B/L)</t>
    <phoneticPr fontId="9"/>
  </si>
  <si>
    <t>Other</t>
    <phoneticPr fontId="9"/>
  </si>
  <si>
    <t>Invoice Base</t>
    <phoneticPr fontId="9"/>
  </si>
  <si>
    <t>TH001</t>
    <phoneticPr fontId="9"/>
  </si>
  <si>
    <t>TH002</t>
  </si>
  <si>
    <t>TH004</t>
  </si>
  <si>
    <t>TH005</t>
    <phoneticPr fontId="9"/>
  </si>
  <si>
    <t>TH006</t>
    <phoneticPr fontId="9"/>
  </si>
  <si>
    <t>FX1001</t>
    <phoneticPr fontId="9"/>
  </si>
  <si>
    <t>FX1002</t>
    <phoneticPr fontId="9"/>
  </si>
  <si>
    <t>FX1004</t>
  </si>
  <si>
    <t>FX1005</t>
    <phoneticPr fontId="9"/>
  </si>
  <si>
    <t>FX1006</t>
    <phoneticPr fontId="9"/>
  </si>
  <si>
    <t>〇〇 America Inc.</t>
    <phoneticPr fontId="9"/>
  </si>
  <si>
    <t>2023/1</t>
    <phoneticPr fontId="9"/>
  </si>
  <si>
    <t>2023/2</t>
    <phoneticPr fontId="9"/>
  </si>
  <si>
    <t>2023/3</t>
    <phoneticPr fontId="9"/>
  </si>
  <si>
    <t>2023/4</t>
    <phoneticPr fontId="9"/>
  </si>
  <si>
    <t>2023/5</t>
    <phoneticPr fontId="9"/>
  </si>
  <si>
    <t>2023/6</t>
    <phoneticPr fontId="9"/>
  </si>
  <si>
    <r>
      <t>* Other:</t>
    </r>
    <r>
      <rPr>
        <sz val="12"/>
        <rFont val="ＭＳ Ｐゴシック"/>
        <family val="2"/>
        <charset val="128"/>
      </rPr>
      <t>インボイス金額と支払われた金額が異なる場合、その調整金額を入れてください。また調整された項目がなんであったのか、欄外で構いませんので記載ください。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</si>
</sst>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$&quot;#,##0.00_);[Red]\(&quot;$&quot;#,##0.00\)"/>
    <numFmt numFmtId="177" formatCode="&quot;$&quot;#,##0.00"/>
    <numFmt numFmtId="178" formatCode="yyyy&quot;年&quot;m&quot;月&quot;d&quot;日&quot;;@"/>
    <numFmt numFmtId="179" formatCode="[$$-409]#,##0.00_);[Red]\([$$-409]#,##0.00\)"/>
    <numFmt numFmtId="180" formatCode="[$$-409]#,##0.00;[$$-409]#,##0.00"/>
    <numFmt numFmtId="181" formatCode="&quot;US$&quot;#,##0.00;\-&quot;US$&quot;#,##0.00"/>
    <numFmt numFmtId="182" formatCode="yyyy/m/d;@"/>
    <numFmt numFmtId="183" formatCode="[$$-409]#,##0.00;\-[$$-409]#,##0.00"/>
  </numFmts>
  <fonts count="14" x14ac:knownFonts="1">
    <font>
      <sz val="10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2"/>
      <charset val="128"/>
    </font>
    <font>
      <b/>
      <sz val="14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hair">
        <color auto="1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hair">
        <color auto="1"/>
      </top>
      <bottom/>
      <diagonal/>
    </border>
    <border>
      <left style="medium">
        <color rgb="FFFF0000"/>
      </left>
      <right style="medium">
        <color rgb="FFFF0000"/>
      </right>
      <top style="hair">
        <color auto="1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ck">
        <color rgb="FFFF0000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5">
    <xf numFmtId="0" fontId="0" fillId="0" borderId="0"/>
    <xf numFmtId="6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265">
    <xf numFmtId="0" fontId="0" fillId="0" borderId="0" xfId="0"/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14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7" fontId="1" fillId="2" borderId="2" xfId="0" applyNumberFormat="1" applyFont="1" applyFill="1" applyBorder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179" fontId="1" fillId="3" borderId="5" xfId="0" applyNumberFormat="1" applyFont="1" applyFill="1" applyBorder="1" applyAlignment="1">
      <alignment horizontal="center"/>
    </xf>
    <xf numFmtId="178" fontId="1" fillId="3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180" fontId="1" fillId="8" borderId="5" xfId="0" applyNumberFormat="1" applyFont="1" applyFill="1" applyBorder="1" applyAlignment="1">
      <alignment horizontal="center" vertical="center"/>
    </xf>
    <xf numFmtId="180" fontId="1" fillId="8" borderId="6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8" fontId="1" fillId="0" borderId="0" xfId="0" applyNumberFormat="1" applyFont="1" applyAlignment="1">
      <alignment horizontal="center"/>
    </xf>
    <xf numFmtId="179" fontId="1" fillId="3" borderId="9" xfId="0" applyNumberFormat="1" applyFont="1" applyFill="1" applyBorder="1" applyAlignment="1">
      <alignment horizontal="center"/>
    </xf>
    <xf numFmtId="178" fontId="1" fillId="3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177" fontId="1" fillId="3" borderId="9" xfId="0" applyNumberFormat="1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180" fontId="1" fillId="8" borderId="9" xfId="0" applyNumberFormat="1" applyFont="1" applyFill="1" applyBorder="1" applyAlignment="1">
      <alignment horizontal="center" vertical="center"/>
    </xf>
    <xf numFmtId="180" fontId="1" fillId="8" borderId="1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77" fontId="1" fillId="2" borderId="0" xfId="0" applyNumberFormat="1" applyFont="1" applyFill="1" applyAlignment="1">
      <alignment horizontal="center"/>
    </xf>
    <xf numFmtId="177" fontId="1" fillId="2" borderId="9" xfId="0" applyNumberFormat="1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right" vertical="center"/>
    </xf>
    <xf numFmtId="1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7" fontId="1" fillId="0" borderId="12" xfId="0" applyNumberFormat="1" applyFont="1" applyBorder="1" applyAlignment="1">
      <alignment horizontal="center"/>
    </xf>
    <xf numFmtId="178" fontId="1" fillId="0" borderId="12" xfId="0" applyNumberFormat="1" applyFont="1" applyBorder="1" applyAlignment="1">
      <alignment horizontal="center"/>
    </xf>
    <xf numFmtId="179" fontId="1" fillId="3" borderId="14" xfId="0" applyNumberFormat="1" applyFont="1" applyFill="1" applyBorder="1" applyAlignment="1">
      <alignment horizontal="center"/>
    </xf>
    <xf numFmtId="178" fontId="1" fillId="3" borderId="1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77" fontId="1" fillId="3" borderId="14" xfId="0" applyNumberFormat="1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180" fontId="1" fillId="8" borderId="14" xfId="0" applyNumberFormat="1" applyFont="1" applyFill="1" applyBorder="1" applyAlignment="1">
      <alignment horizontal="center" vertical="center"/>
    </xf>
    <xf numFmtId="180" fontId="1" fillId="8" borderId="1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77" fontId="1" fillId="7" borderId="9" xfId="0" applyNumberFormat="1" applyFont="1" applyFill="1" applyBorder="1" applyAlignment="1">
      <alignment horizontal="center" vertical="center"/>
    </xf>
    <xf numFmtId="180" fontId="1" fillId="2" borderId="5" xfId="0" applyNumberFormat="1" applyFont="1" applyFill="1" applyBorder="1" applyAlignment="1">
      <alignment horizontal="center" vertical="center"/>
    </xf>
    <xf numFmtId="180" fontId="1" fillId="2" borderId="9" xfId="0" applyNumberFormat="1" applyFont="1" applyFill="1" applyBorder="1" applyAlignment="1">
      <alignment horizontal="center" vertical="center"/>
    </xf>
    <xf numFmtId="179" fontId="1" fillId="4" borderId="5" xfId="0" applyNumberFormat="1" applyFont="1" applyFill="1" applyBorder="1" applyAlignment="1">
      <alignment horizontal="center" vertical="center"/>
    </xf>
    <xf numFmtId="179" fontId="1" fillId="5" borderId="5" xfId="0" applyNumberFormat="1" applyFont="1" applyFill="1" applyBorder="1" applyAlignment="1">
      <alignment horizontal="center" vertical="center"/>
    </xf>
    <xf numFmtId="179" fontId="1" fillId="6" borderId="5" xfId="0" applyNumberFormat="1" applyFont="1" applyFill="1" applyBorder="1" applyAlignment="1">
      <alignment horizontal="center" vertical="center"/>
    </xf>
    <xf numFmtId="179" fontId="1" fillId="3" borderId="5" xfId="0" applyNumberFormat="1" applyFont="1" applyFill="1" applyBorder="1" applyAlignment="1">
      <alignment horizontal="center" vertical="center"/>
    </xf>
    <xf numFmtId="179" fontId="1" fillId="7" borderId="5" xfId="0" applyNumberFormat="1" applyFont="1" applyFill="1" applyBorder="1" applyAlignment="1">
      <alignment horizontal="center" vertical="center"/>
    </xf>
    <xf numFmtId="180" fontId="1" fillId="2" borderId="6" xfId="0" applyNumberFormat="1" applyFont="1" applyFill="1" applyBorder="1" applyAlignment="1">
      <alignment horizontal="center" vertical="center"/>
    </xf>
    <xf numFmtId="179" fontId="1" fillId="4" borderId="9" xfId="0" applyNumberFormat="1" applyFont="1" applyFill="1" applyBorder="1" applyAlignment="1">
      <alignment horizontal="center" vertical="center"/>
    </xf>
    <xf numFmtId="179" fontId="1" fillId="5" borderId="9" xfId="0" applyNumberFormat="1" applyFont="1" applyFill="1" applyBorder="1" applyAlignment="1">
      <alignment horizontal="center" vertical="center"/>
    </xf>
    <xf numFmtId="179" fontId="1" fillId="6" borderId="9" xfId="0" applyNumberFormat="1" applyFont="1" applyFill="1" applyBorder="1" applyAlignment="1">
      <alignment horizontal="center" vertical="center"/>
    </xf>
    <xf numFmtId="179" fontId="1" fillId="3" borderId="9" xfId="0" applyNumberFormat="1" applyFont="1" applyFill="1" applyBorder="1" applyAlignment="1">
      <alignment horizontal="center" vertical="center"/>
    </xf>
    <xf numFmtId="179" fontId="1" fillId="7" borderId="9" xfId="0" applyNumberFormat="1" applyFont="1" applyFill="1" applyBorder="1" applyAlignment="1">
      <alignment horizontal="center" vertical="center"/>
    </xf>
    <xf numFmtId="180" fontId="1" fillId="2" borderId="10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horizontal="center"/>
    </xf>
    <xf numFmtId="14" fontId="1" fillId="0" borderId="2" xfId="0" applyNumberFormat="1" applyFont="1" applyBorder="1" applyAlignment="1">
      <alignment horizontal="right" vertic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4" fontId="1" fillId="2" borderId="0" xfId="0" applyNumberFormat="1" applyFont="1" applyFill="1" applyAlignment="1">
      <alignment horizontal="right"/>
    </xf>
    <xf numFmtId="14" fontId="1" fillId="0" borderId="0" xfId="0" applyNumberFormat="1" applyFont="1" applyAlignment="1">
      <alignment horizontal="right"/>
    </xf>
    <xf numFmtId="179" fontId="1" fillId="6" borderId="5" xfId="0" applyNumberFormat="1" applyFont="1" applyFill="1" applyBorder="1" applyAlignment="1">
      <alignment horizontal="center"/>
    </xf>
    <xf numFmtId="179" fontId="1" fillId="6" borderId="9" xfId="0" applyNumberFormat="1" applyFont="1" applyFill="1" applyBorder="1" applyAlignment="1">
      <alignment horizontal="center"/>
    </xf>
    <xf numFmtId="180" fontId="1" fillId="8" borderId="9" xfId="0" applyNumberFormat="1" applyFont="1" applyFill="1" applyBorder="1" applyAlignment="1">
      <alignment horizontal="center"/>
    </xf>
    <xf numFmtId="180" fontId="1" fillId="8" borderId="10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right" vertical="center"/>
    </xf>
    <xf numFmtId="14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77" fontId="1" fillId="2" borderId="12" xfId="0" applyNumberFormat="1" applyFont="1" applyFill="1" applyBorder="1" applyAlignment="1">
      <alignment horizontal="center"/>
    </xf>
    <xf numFmtId="179" fontId="1" fillId="6" borderId="14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81" fontId="1" fillId="0" borderId="0" xfId="0" applyNumberFormat="1" applyFont="1" applyAlignment="1">
      <alignment horizontal="center"/>
    </xf>
    <xf numFmtId="181" fontId="1" fillId="3" borderId="5" xfId="0" applyNumberFormat="1" applyFont="1" applyFill="1" applyBorder="1" applyAlignment="1">
      <alignment horizontal="center"/>
    </xf>
    <xf numFmtId="181" fontId="1" fillId="3" borderId="17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180" fontId="1" fillId="8" borderId="17" xfId="0" applyNumberFormat="1" applyFont="1" applyFill="1" applyBorder="1" applyAlignment="1">
      <alignment horizontal="center" vertical="center"/>
    </xf>
    <xf numFmtId="180" fontId="1" fillId="8" borderId="18" xfId="0" applyNumberFormat="1" applyFont="1" applyFill="1" applyBorder="1" applyAlignment="1">
      <alignment horizontal="center" vertical="center"/>
    </xf>
    <xf numFmtId="181" fontId="1" fillId="3" borderId="9" xfId="0" applyNumberFormat="1" applyFont="1" applyFill="1" applyBorder="1" applyAlignment="1">
      <alignment horizontal="center"/>
    </xf>
    <xf numFmtId="14" fontId="1" fillId="2" borderId="20" xfId="0" applyNumberFormat="1" applyFont="1" applyFill="1" applyBorder="1" applyAlignment="1">
      <alignment horizontal="right" vertical="center"/>
    </xf>
    <xf numFmtId="14" fontId="1" fillId="2" borderId="20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80" fontId="1" fillId="8" borderId="21" xfId="0" applyNumberFormat="1" applyFont="1" applyFill="1" applyBorder="1" applyAlignment="1">
      <alignment horizontal="center" vertical="center"/>
    </xf>
    <xf numFmtId="180" fontId="1" fillId="8" borderId="22" xfId="0" applyNumberFormat="1" applyFont="1" applyFill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179" fontId="1" fillId="0" borderId="24" xfId="0" applyNumberFormat="1" applyFont="1" applyBorder="1" applyAlignment="1">
      <alignment horizontal="center"/>
    </xf>
    <xf numFmtId="177" fontId="2" fillId="0" borderId="23" xfId="0" applyNumberFormat="1" applyFont="1" applyBorder="1" applyAlignment="1">
      <alignment horizontal="center" vertical="center"/>
    </xf>
    <xf numFmtId="179" fontId="1" fillId="3" borderId="23" xfId="0" applyNumberFormat="1" applyFont="1" applyFill="1" applyBorder="1" applyAlignment="1">
      <alignment horizontal="center" vertical="center"/>
    </xf>
    <xf numFmtId="179" fontId="1" fillId="4" borderId="23" xfId="0" applyNumberFormat="1" applyFont="1" applyFill="1" applyBorder="1" applyAlignment="1">
      <alignment horizontal="center" vertical="center"/>
    </xf>
    <xf numFmtId="179" fontId="1" fillId="5" borderId="23" xfId="0" applyNumberFormat="1" applyFont="1" applyFill="1" applyBorder="1" applyAlignment="1">
      <alignment horizontal="center" vertical="center"/>
    </xf>
    <xf numFmtId="179" fontId="1" fillId="6" borderId="23" xfId="0" applyNumberFormat="1" applyFont="1" applyFill="1" applyBorder="1" applyAlignment="1">
      <alignment horizontal="center" vertical="center"/>
    </xf>
    <xf numFmtId="179" fontId="1" fillId="7" borderId="23" xfId="0" applyNumberFormat="1" applyFont="1" applyFill="1" applyBorder="1" applyAlignment="1">
      <alignment horizontal="center" vertical="center"/>
    </xf>
    <xf numFmtId="180" fontId="1" fillId="8" borderId="23" xfId="0" applyNumberFormat="1" applyFont="1" applyFill="1" applyBorder="1" applyAlignment="1">
      <alignment horizontal="center" vertical="center"/>
    </xf>
    <xf numFmtId="180" fontId="1" fillId="8" borderId="25" xfId="0" applyNumberFormat="1" applyFont="1" applyFill="1" applyBorder="1" applyAlignment="1">
      <alignment horizontal="center" vertical="center"/>
    </xf>
    <xf numFmtId="182" fontId="1" fillId="0" borderId="7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77" fontId="3" fillId="0" borderId="17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38" fontId="1" fillId="0" borderId="17" xfId="0" applyNumberFormat="1" applyFont="1" applyBorder="1" applyAlignment="1">
      <alignment horizontal="center" vertical="center"/>
    </xf>
    <xf numFmtId="179" fontId="1" fillId="0" borderId="17" xfId="1" applyNumberFormat="1" applyFont="1" applyBorder="1" applyAlignment="1">
      <alignment horizontal="center" vertical="center"/>
    </xf>
    <xf numFmtId="38" fontId="1" fillId="0" borderId="18" xfId="0" applyNumberFormat="1" applyFont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 wrapText="1"/>
    </xf>
    <xf numFmtId="179" fontId="1" fillId="2" borderId="9" xfId="1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vertical="center"/>
    </xf>
    <xf numFmtId="177" fontId="3" fillId="9" borderId="9" xfId="0" applyNumberFormat="1" applyFont="1" applyFill="1" applyBorder="1" applyAlignment="1">
      <alignment horizontal="center" vertical="center" wrapText="1"/>
    </xf>
    <xf numFmtId="179" fontId="1" fillId="9" borderId="9" xfId="1" applyNumberFormat="1" applyFont="1" applyFill="1" applyBorder="1" applyAlignment="1">
      <alignment horizontal="center" vertical="center"/>
    </xf>
    <xf numFmtId="176" fontId="1" fillId="9" borderId="9" xfId="0" applyNumberFormat="1" applyFont="1" applyFill="1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7" fontId="3" fillId="0" borderId="9" xfId="0" applyNumberFormat="1" applyFont="1" applyBorder="1" applyAlignment="1">
      <alignment horizontal="center" vertical="center" wrapText="1"/>
    </xf>
    <xf numFmtId="179" fontId="1" fillId="0" borderId="9" xfId="1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38" fontId="2" fillId="0" borderId="9" xfId="0" applyNumberFormat="1" applyFont="1" applyBorder="1" applyAlignment="1">
      <alignment horizontal="center" vertical="center"/>
    </xf>
    <xf numFmtId="179" fontId="2" fillId="0" borderId="9" xfId="1" applyNumberFormat="1" applyFont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179" fontId="1" fillId="10" borderId="9" xfId="0" applyNumberFormat="1" applyFont="1" applyFill="1" applyBorder="1" applyAlignment="1">
      <alignment horizontal="center" vertical="center"/>
    </xf>
    <xf numFmtId="183" fontId="1" fillId="10" borderId="9" xfId="0" applyNumberFormat="1" applyFont="1" applyFill="1" applyBorder="1" applyAlignment="1">
      <alignment horizontal="center" vertical="center"/>
    </xf>
    <xf numFmtId="180" fontId="1" fillId="10" borderId="9" xfId="0" applyNumberFormat="1" applyFont="1" applyFill="1" applyBorder="1" applyAlignment="1">
      <alignment horizontal="center" vertical="center"/>
    </xf>
    <xf numFmtId="180" fontId="1" fillId="10" borderId="10" xfId="0" applyNumberFormat="1" applyFont="1" applyFill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80" fontId="1" fillId="0" borderId="28" xfId="0" applyNumberFormat="1" applyFont="1" applyBorder="1" applyAlignment="1">
      <alignment horizontal="center" vertical="center"/>
    </xf>
    <xf numFmtId="180" fontId="1" fillId="0" borderId="3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8" borderId="26" xfId="0" applyNumberFormat="1" applyFont="1" applyFill="1" applyBorder="1" applyAlignment="1">
      <alignment horizontal="center" vertical="center"/>
    </xf>
    <xf numFmtId="180" fontId="1" fillId="8" borderId="35" xfId="0" applyNumberFormat="1" applyFont="1" applyFill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/>
    </xf>
    <xf numFmtId="179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7" fontId="1" fillId="0" borderId="36" xfId="0" applyNumberFormat="1" applyFont="1" applyBorder="1" applyAlignment="1">
      <alignment horizontal="center" vertical="center"/>
    </xf>
    <xf numFmtId="180" fontId="1" fillId="0" borderId="12" xfId="0" applyNumberFormat="1" applyFont="1" applyBorder="1" applyAlignment="1">
      <alignment horizontal="center" vertical="center"/>
    </xf>
    <xf numFmtId="180" fontId="1" fillId="0" borderId="37" xfId="0" applyNumberFormat="1" applyFont="1" applyBorder="1" applyAlignment="1">
      <alignment horizontal="center" vertical="center"/>
    </xf>
    <xf numFmtId="177" fontId="3" fillId="9" borderId="39" xfId="0" applyNumberFormat="1" applyFont="1" applyFill="1" applyBorder="1" applyAlignment="1">
      <alignment horizontal="center" vertical="center" wrapText="1"/>
    </xf>
    <xf numFmtId="177" fontId="3" fillId="0" borderId="39" xfId="0" applyNumberFormat="1" applyFont="1" applyBorder="1" applyAlignment="1">
      <alignment horizontal="center" vertical="center" wrapText="1"/>
    </xf>
    <xf numFmtId="179" fontId="1" fillId="10" borderId="14" xfId="0" applyNumberFormat="1" applyFont="1" applyFill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7" fontId="3" fillId="0" borderId="38" xfId="0" applyNumberFormat="1" applyFont="1" applyBorder="1" applyAlignment="1">
      <alignment horizontal="center" vertical="center" wrapText="1"/>
    </xf>
    <xf numFmtId="179" fontId="1" fillId="0" borderId="5" xfId="1" applyNumberFormat="1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177" fontId="1" fillId="0" borderId="46" xfId="0" applyNumberFormat="1" applyFont="1" applyBorder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77" fontId="1" fillId="0" borderId="45" xfId="0" applyNumberFormat="1" applyFont="1" applyBorder="1" applyAlignment="1">
      <alignment horizontal="center" vertical="center" wrapText="1"/>
    </xf>
    <xf numFmtId="177" fontId="10" fillId="0" borderId="50" xfId="0" applyNumberFormat="1" applyFont="1" applyBorder="1" applyAlignment="1">
      <alignment horizontal="center" vertical="center"/>
    </xf>
    <xf numFmtId="177" fontId="1" fillId="0" borderId="51" xfId="0" applyNumberFormat="1" applyFont="1" applyBorder="1" applyAlignment="1">
      <alignment horizontal="center"/>
    </xf>
    <xf numFmtId="177" fontId="1" fillId="0" borderId="52" xfId="0" applyNumberFormat="1" applyFont="1" applyBorder="1" applyAlignment="1">
      <alignment horizontal="center"/>
    </xf>
    <xf numFmtId="177" fontId="1" fillId="0" borderId="53" xfId="0" applyNumberFormat="1" applyFont="1" applyBorder="1" applyAlignment="1">
      <alignment horizontal="center"/>
    </xf>
    <xf numFmtId="177" fontId="1" fillId="0" borderId="54" xfId="0" applyNumberFormat="1" applyFont="1" applyBorder="1" applyAlignment="1">
      <alignment horizontal="center"/>
    </xf>
    <xf numFmtId="177" fontId="1" fillId="0" borderId="5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2" fontId="1" fillId="0" borderId="70" xfId="0" applyNumberFormat="1" applyFont="1" applyBorder="1" applyAlignment="1">
      <alignment horizontal="center" vertical="center"/>
    </xf>
    <xf numFmtId="180" fontId="1" fillId="7" borderId="9" xfId="14" applyNumberFormat="1" applyFont="1" applyFill="1" applyBorder="1" applyAlignment="1">
      <alignment horizontal="center" vertical="center"/>
    </xf>
    <xf numFmtId="180" fontId="1" fillId="3" borderId="9" xfId="0" applyNumberFormat="1" applyFont="1" applyFill="1" applyBorder="1" applyAlignment="1">
      <alignment horizontal="center" vertical="center"/>
    </xf>
    <xf numFmtId="180" fontId="1" fillId="7" borderId="9" xfId="0" applyNumberFormat="1" applyFont="1" applyFill="1" applyBorder="1" applyAlignment="1">
      <alignment horizontal="center" vertical="center"/>
    </xf>
    <xf numFmtId="180" fontId="1" fillId="3" borderId="14" xfId="0" applyNumberFormat="1" applyFont="1" applyFill="1" applyBorder="1" applyAlignment="1">
      <alignment horizontal="center" vertical="center"/>
    </xf>
    <xf numFmtId="180" fontId="1" fillId="7" borderId="14" xfId="0" applyNumberFormat="1" applyFont="1" applyFill="1" applyBorder="1" applyAlignment="1">
      <alignment horizontal="center" vertical="center"/>
    </xf>
    <xf numFmtId="180" fontId="1" fillId="3" borderId="5" xfId="0" applyNumberFormat="1" applyFont="1" applyFill="1" applyBorder="1" applyAlignment="1">
      <alignment horizontal="center" vertical="center"/>
    </xf>
    <xf numFmtId="180" fontId="1" fillId="7" borderId="5" xfId="0" applyNumberFormat="1" applyFont="1" applyFill="1" applyBorder="1" applyAlignment="1">
      <alignment horizontal="center" vertical="center"/>
    </xf>
    <xf numFmtId="180" fontId="1" fillId="3" borderId="26" xfId="0" applyNumberFormat="1" applyFont="1" applyFill="1" applyBorder="1" applyAlignment="1">
      <alignment horizontal="center" vertical="center"/>
    </xf>
    <xf numFmtId="180" fontId="1" fillId="7" borderId="26" xfId="0" applyNumberFormat="1" applyFont="1" applyFill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7" borderId="17" xfId="0" applyNumberFormat="1" applyFont="1" applyFill="1" applyBorder="1" applyAlignment="1">
      <alignment horizontal="center" vertical="center"/>
    </xf>
    <xf numFmtId="14" fontId="1" fillId="0" borderId="49" xfId="0" applyNumberFormat="1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7" fontId="1" fillId="0" borderId="56" xfId="0" applyNumberFormat="1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7" fontId="1" fillId="0" borderId="57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77" fontId="1" fillId="0" borderId="58" xfId="0" applyNumberFormat="1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177" fontId="1" fillId="0" borderId="59" xfId="0" applyNumberFormat="1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77" fontId="1" fillId="0" borderId="60" xfId="0" applyNumberFormat="1" applyFont="1" applyBorder="1" applyAlignment="1">
      <alignment horizontal="center"/>
    </xf>
    <xf numFmtId="179" fontId="1" fillId="10" borderId="15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quotePrefix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82" fontId="1" fillId="0" borderId="11" xfId="0" applyNumberFormat="1" applyFont="1" applyBorder="1" applyAlignment="1">
      <alignment horizontal="center" vertical="center"/>
    </xf>
    <xf numFmtId="182" fontId="1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17" fontId="1" fillId="0" borderId="1" xfId="0" quotePrefix="1" applyNumberFormat="1" applyFont="1" applyBorder="1" applyAlignment="1">
      <alignment horizontal="center" vertical="center"/>
    </xf>
    <xf numFmtId="17" fontId="1" fillId="0" borderId="7" xfId="0" quotePrefix="1" applyNumberFormat="1" applyFont="1" applyBorder="1" applyAlignment="1">
      <alignment horizontal="center" vertical="center"/>
    </xf>
    <xf numFmtId="17" fontId="1" fillId="0" borderId="19" xfId="0" quotePrefix="1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82" fontId="1" fillId="0" borderId="34" xfId="0" applyNumberFormat="1" applyFont="1" applyBorder="1" applyAlignment="1">
      <alignment horizontal="center" vertical="center"/>
    </xf>
    <xf numFmtId="182" fontId="1" fillId="0" borderId="24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1" fillId="0" borderId="31" xfId="0" applyNumberFormat="1" applyFont="1" applyBorder="1" applyAlignment="1">
      <alignment horizontal="center" vertical="center"/>
    </xf>
    <xf numFmtId="177" fontId="1" fillId="0" borderId="32" xfId="0" applyNumberFormat="1" applyFont="1" applyBorder="1" applyAlignment="1">
      <alignment horizontal="center" vertical="center"/>
    </xf>
    <xf numFmtId="177" fontId="1" fillId="0" borderId="33" xfId="0" applyNumberFormat="1" applyFont="1" applyBorder="1" applyAlignment="1">
      <alignment horizontal="center" vertical="center"/>
    </xf>
    <xf numFmtId="177" fontId="1" fillId="0" borderId="48" xfId="0" applyNumberFormat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17" fontId="1" fillId="0" borderId="2" xfId="0" quotePrefix="1" applyNumberFormat="1" applyFont="1" applyBorder="1" applyAlignment="1">
      <alignment horizontal="center" vertical="center"/>
    </xf>
    <xf numFmtId="17" fontId="1" fillId="0" borderId="0" xfId="0" quotePrefix="1" applyNumberFormat="1" applyFont="1" applyAlignment="1">
      <alignment horizontal="center" vertical="center"/>
    </xf>
    <xf numFmtId="17" fontId="1" fillId="0" borderId="20" xfId="0" quotePrefix="1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71" xfId="0" quotePrefix="1" applyFont="1" applyBorder="1" applyAlignment="1">
      <alignment horizontal="center" vertical="center"/>
    </xf>
    <xf numFmtId="0" fontId="1" fillId="0" borderId="49" xfId="0" quotePrefix="1" applyFont="1" applyBorder="1" applyAlignment="1">
      <alignment horizontal="center" vertical="center"/>
    </xf>
    <xf numFmtId="180" fontId="13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left"/>
    </xf>
  </cellXfs>
  <cellStyles count="15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桁区切り" xfId="14" builtinId="6"/>
    <cellStyle name="通貨" xfId="1" builtinId="7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53&#26399;%20&#22770;&#19978;&#12522;&#12473;&#12488;%20(&#20462;&#24489;&#28168;&#12415;)%2014080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売上リスト"/>
      <sheetName val="小田切"/>
      <sheetName val="月次"/>
      <sheetName val="チェックシート590"/>
      <sheetName val="Sheet1"/>
      <sheetName val="チェックシート593"/>
      <sheetName val="レート表"/>
      <sheetName val="LIST 2014"/>
      <sheetName val="条件付き書式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B4" t="str">
            <v>HONG KONG</v>
          </cell>
        </row>
        <row r="5">
          <cell r="B5" t="str">
            <v>INDONESIA</v>
          </cell>
        </row>
        <row r="6">
          <cell r="B6" t="str">
            <v>JAPAN</v>
          </cell>
        </row>
        <row r="7">
          <cell r="B7" t="str">
            <v>MALAYSIA</v>
          </cell>
        </row>
        <row r="8">
          <cell r="B8" t="str">
            <v>SHANGHAI</v>
          </cell>
        </row>
        <row r="9">
          <cell r="B9" t="str">
            <v>SHENZHEN</v>
          </cell>
        </row>
        <row r="10">
          <cell r="B10" t="str">
            <v>SINGAPORE</v>
          </cell>
        </row>
        <row r="11">
          <cell r="B11" t="str">
            <v>THAILAND</v>
          </cell>
        </row>
        <row r="12">
          <cell r="B12" t="str">
            <v>VIETNAM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40"/>
  <sheetViews>
    <sheetView topLeftCell="B80" zoomScale="85" zoomScaleNormal="85" zoomScalePageLayoutView="85" workbookViewId="0">
      <selection activeCell="D119" sqref="D119"/>
    </sheetView>
  </sheetViews>
  <sheetFormatPr defaultColWidth="8.88671875" defaultRowHeight="15" x14ac:dyDescent="0.25"/>
  <cols>
    <col min="1" max="1" width="0" style="8" hidden="1" customWidth="1"/>
    <col min="2" max="2" width="13" style="8" customWidth="1"/>
    <col min="3" max="3" width="15.44140625" style="117" customWidth="1"/>
    <col min="4" max="4" width="19.6640625" style="24" customWidth="1"/>
    <col min="5" max="5" width="31" style="25" bestFit="1" customWidth="1"/>
    <col min="6" max="6" width="18.88671875" style="26" customWidth="1"/>
    <col min="7" max="7" width="22.6640625" style="25" hidden="1" customWidth="1"/>
    <col min="8" max="8" width="21.109375" style="26" customWidth="1"/>
    <col min="9" max="11" width="17.33203125" style="25" customWidth="1"/>
    <col min="12" max="16" width="17.33203125" style="153" customWidth="1"/>
    <col min="17" max="20" width="17.33203125" style="154" customWidth="1"/>
    <col min="21" max="21" width="22.44140625" style="8" customWidth="1"/>
    <col min="22" max="256" width="8.88671875" style="8"/>
    <col min="257" max="257" width="0" style="8" hidden="1" customWidth="1"/>
    <col min="258" max="258" width="13" style="8" customWidth="1"/>
    <col min="259" max="259" width="15.44140625" style="8" customWidth="1"/>
    <col min="260" max="260" width="19.6640625" style="8" customWidth="1"/>
    <col min="261" max="261" width="31" style="8" bestFit="1" customWidth="1"/>
    <col min="262" max="262" width="18.88671875" style="8" customWidth="1"/>
    <col min="263" max="263" width="0" style="8" hidden="1" customWidth="1"/>
    <col min="264" max="264" width="21.109375" style="8" customWidth="1"/>
    <col min="265" max="276" width="17.33203125" style="8" customWidth="1"/>
    <col min="277" max="277" width="22.44140625" style="8" customWidth="1"/>
    <col min="278" max="512" width="8.88671875" style="8"/>
    <col min="513" max="513" width="0" style="8" hidden="1" customWidth="1"/>
    <col min="514" max="514" width="13" style="8" customWidth="1"/>
    <col min="515" max="515" width="15.44140625" style="8" customWidth="1"/>
    <col min="516" max="516" width="19.6640625" style="8" customWidth="1"/>
    <col min="517" max="517" width="31" style="8" bestFit="1" customWidth="1"/>
    <col min="518" max="518" width="18.88671875" style="8" customWidth="1"/>
    <col min="519" max="519" width="0" style="8" hidden="1" customWidth="1"/>
    <col min="520" max="520" width="21.109375" style="8" customWidth="1"/>
    <col min="521" max="532" width="17.33203125" style="8" customWidth="1"/>
    <col min="533" max="533" width="22.44140625" style="8" customWidth="1"/>
    <col min="534" max="768" width="8.88671875" style="8"/>
    <col min="769" max="769" width="0" style="8" hidden="1" customWidth="1"/>
    <col min="770" max="770" width="13" style="8" customWidth="1"/>
    <col min="771" max="771" width="15.44140625" style="8" customWidth="1"/>
    <col min="772" max="772" width="19.6640625" style="8" customWidth="1"/>
    <col min="773" max="773" width="31" style="8" bestFit="1" customWidth="1"/>
    <col min="774" max="774" width="18.88671875" style="8" customWidth="1"/>
    <col min="775" max="775" width="0" style="8" hidden="1" customWidth="1"/>
    <col min="776" max="776" width="21.109375" style="8" customWidth="1"/>
    <col min="777" max="788" width="17.33203125" style="8" customWidth="1"/>
    <col min="789" max="789" width="22.44140625" style="8" customWidth="1"/>
    <col min="790" max="1024" width="8.88671875" style="8"/>
    <col min="1025" max="1025" width="0" style="8" hidden="1" customWidth="1"/>
    <col min="1026" max="1026" width="13" style="8" customWidth="1"/>
    <col min="1027" max="1027" width="15.44140625" style="8" customWidth="1"/>
    <col min="1028" max="1028" width="19.6640625" style="8" customWidth="1"/>
    <col min="1029" max="1029" width="31" style="8" bestFit="1" customWidth="1"/>
    <col min="1030" max="1030" width="18.88671875" style="8" customWidth="1"/>
    <col min="1031" max="1031" width="0" style="8" hidden="1" customWidth="1"/>
    <col min="1032" max="1032" width="21.109375" style="8" customWidth="1"/>
    <col min="1033" max="1044" width="17.33203125" style="8" customWidth="1"/>
    <col min="1045" max="1045" width="22.44140625" style="8" customWidth="1"/>
    <col min="1046" max="1280" width="8.88671875" style="8"/>
    <col min="1281" max="1281" width="0" style="8" hidden="1" customWidth="1"/>
    <col min="1282" max="1282" width="13" style="8" customWidth="1"/>
    <col min="1283" max="1283" width="15.44140625" style="8" customWidth="1"/>
    <col min="1284" max="1284" width="19.6640625" style="8" customWidth="1"/>
    <col min="1285" max="1285" width="31" style="8" bestFit="1" customWidth="1"/>
    <col min="1286" max="1286" width="18.88671875" style="8" customWidth="1"/>
    <col min="1287" max="1287" width="0" style="8" hidden="1" customWidth="1"/>
    <col min="1288" max="1288" width="21.109375" style="8" customWidth="1"/>
    <col min="1289" max="1300" width="17.33203125" style="8" customWidth="1"/>
    <col min="1301" max="1301" width="22.44140625" style="8" customWidth="1"/>
    <col min="1302" max="1536" width="8.88671875" style="8"/>
    <col min="1537" max="1537" width="0" style="8" hidden="1" customWidth="1"/>
    <col min="1538" max="1538" width="13" style="8" customWidth="1"/>
    <col min="1539" max="1539" width="15.44140625" style="8" customWidth="1"/>
    <col min="1540" max="1540" width="19.6640625" style="8" customWidth="1"/>
    <col min="1541" max="1541" width="31" style="8" bestFit="1" customWidth="1"/>
    <col min="1542" max="1542" width="18.88671875" style="8" customWidth="1"/>
    <col min="1543" max="1543" width="0" style="8" hidden="1" customWidth="1"/>
    <col min="1544" max="1544" width="21.109375" style="8" customWidth="1"/>
    <col min="1545" max="1556" width="17.33203125" style="8" customWidth="1"/>
    <col min="1557" max="1557" width="22.44140625" style="8" customWidth="1"/>
    <col min="1558" max="1792" width="8.88671875" style="8"/>
    <col min="1793" max="1793" width="0" style="8" hidden="1" customWidth="1"/>
    <col min="1794" max="1794" width="13" style="8" customWidth="1"/>
    <col min="1795" max="1795" width="15.44140625" style="8" customWidth="1"/>
    <col min="1796" max="1796" width="19.6640625" style="8" customWidth="1"/>
    <col min="1797" max="1797" width="31" style="8" bestFit="1" customWidth="1"/>
    <col min="1798" max="1798" width="18.88671875" style="8" customWidth="1"/>
    <col min="1799" max="1799" width="0" style="8" hidden="1" customWidth="1"/>
    <col min="1800" max="1800" width="21.109375" style="8" customWidth="1"/>
    <col min="1801" max="1812" width="17.33203125" style="8" customWidth="1"/>
    <col min="1813" max="1813" width="22.44140625" style="8" customWidth="1"/>
    <col min="1814" max="2048" width="8.88671875" style="8"/>
    <col min="2049" max="2049" width="0" style="8" hidden="1" customWidth="1"/>
    <col min="2050" max="2050" width="13" style="8" customWidth="1"/>
    <col min="2051" max="2051" width="15.44140625" style="8" customWidth="1"/>
    <col min="2052" max="2052" width="19.6640625" style="8" customWidth="1"/>
    <col min="2053" max="2053" width="31" style="8" bestFit="1" customWidth="1"/>
    <col min="2054" max="2054" width="18.88671875" style="8" customWidth="1"/>
    <col min="2055" max="2055" width="0" style="8" hidden="1" customWidth="1"/>
    <col min="2056" max="2056" width="21.109375" style="8" customWidth="1"/>
    <col min="2057" max="2068" width="17.33203125" style="8" customWidth="1"/>
    <col min="2069" max="2069" width="22.44140625" style="8" customWidth="1"/>
    <col min="2070" max="2304" width="8.88671875" style="8"/>
    <col min="2305" max="2305" width="0" style="8" hidden="1" customWidth="1"/>
    <col min="2306" max="2306" width="13" style="8" customWidth="1"/>
    <col min="2307" max="2307" width="15.44140625" style="8" customWidth="1"/>
    <col min="2308" max="2308" width="19.6640625" style="8" customWidth="1"/>
    <col min="2309" max="2309" width="31" style="8" bestFit="1" customWidth="1"/>
    <col min="2310" max="2310" width="18.88671875" style="8" customWidth="1"/>
    <col min="2311" max="2311" width="0" style="8" hidden="1" customWidth="1"/>
    <col min="2312" max="2312" width="21.109375" style="8" customWidth="1"/>
    <col min="2313" max="2324" width="17.33203125" style="8" customWidth="1"/>
    <col min="2325" max="2325" width="22.44140625" style="8" customWidth="1"/>
    <col min="2326" max="2560" width="8.88671875" style="8"/>
    <col min="2561" max="2561" width="0" style="8" hidden="1" customWidth="1"/>
    <col min="2562" max="2562" width="13" style="8" customWidth="1"/>
    <col min="2563" max="2563" width="15.44140625" style="8" customWidth="1"/>
    <col min="2564" max="2564" width="19.6640625" style="8" customWidth="1"/>
    <col min="2565" max="2565" width="31" style="8" bestFit="1" customWidth="1"/>
    <col min="2566" max="2566" width="18.88671875" style="8" customWidth="1"/>
    <col min="2567" max="2567" width="0" style="8" hidden="1" customWidth="1"/>
    <col min="2568" max="2568" width="21.109375" style="8" customWidth="1"/>
    <col min="2569" max="2580" width="17.33203125" style="8" customWidth="1"/>
    <col min="2581" max="2581" width="22.44140625" style="8" customWidth="1"/>
    <col min="2582" max="2816" width="8.88671875" style="8"/>
    <col min="2817" max="2817" width="0" style="8" hidden="1" customWidth="1"/>
    <col min="2818" max="2818" width="13" style="8" customWidth="1"/>
    <col min="2819" max="2819" width="15.44140625" style="8" customWidth="1"/>
    <col min="2820" max="2820" width="19.6640625" style="8" customWidth="1"/>
    <col min="2821" max="2821" width="31" style="8" bestFit="1" customWidth="1"/>
    <col min="2822" max="2822" width="18.88671875" style="8" customWidth="1"/>
    <col min="2823" max="2823" width="0" style="8" hidden="1" customWidth="1"/>
    <col min="2824" max="2824" width="21.109375" style="8" customWidth="1"/>
    <col min="2825" max="2836" width="17.33203125" style="8" customWidth="1"/>
    <col min="2837" max="2837" width="22.44140625" style="8" customWidth="1"/>
    <col min="2838" max="3072" width="8.88671875" style="8"/>
    <col min="3073" max="3073" width="0" style="8" hidden="1" customWidth="1"/>
    <col min="3074" max="3074" width="13" style="8" customWidth="1"/>
    <col min="3075" max="3075" width="15.44140625" style="8" customWidth="1"/>
    <col min="3076" max="3076" width="19.6640625" style="8" customWidth="1"/>
    <col min="3077" max="3077" width="31" style="8" bestFit="1" customWidth="1"/>
    <col min="3078" max="3078" width="18.88671875" style="8" customWidth="1"/>
    <col min="3079" max="3079" width="0" style="8" hidden="1" customWidth="1"/>
    <col min="3080" max="3080" width="21.109375" style="8" customWidth="1"/>
    <col min="3081" max="3092" width="17.33203125" style="8" customWidth="1"/>
    <col min="3093" max="3093" width="22.44140625" style="8" customWidth="1"/>
    <col min="3094" max="3328" width="8.88671875" style="8"/>
    <col min="3329" max="3329" width="0" style="8" hidden="1" customWidth="1"/>
    <col min="3330" max="3330" width="13" style="8" customWidth="1"/>
    <col min="3331" max="3331" width="15.44140625" style="8" customWidth="1"/>
    <col min="3332" max="3332" width="19.6640625" style="8" customWidth="1"/>
    <col min="3333" max="3333" width="31" style="8" bestFit="1" customWidth="1"/>
    <col min="3334" max="3334" width="18.88671875" style="8" customWidth="1"/>
    <col min="3335" max="3335" width="0" style="8" hidden="1" customWidth="1"/>
    <col min="3336" max="3336" width="21.109375" style="8" customWidth="1"/>
    <col min="3337" max="3348" width="17.33203125" style="8" customWidth="1"/>
    <col min="3349" max="3349" width="22.44140625" style="8" customWidth="1"/>
    <col min="3350" max="3584" width="8.88671875" style="8"/>
    <col min="3585" max="3585" width="0" style="8" hidden="1" customWidth="1"/>
    <col min="3586" max="3586" width="13" style="8" customWidth="1"/>
    <col min="3587" max="3587" width="15.44140625" style="8" customWidth="1"/>
    <col min="3588" max="3588" width="19.6640625" style="8" customWidth="1"/>
    <col min="3589" max="3589" width="31" style="8" bestFit="1" customWidth="1"/>
    <col min="3590" max="3590" width="18.88671875" style="8" customWidth="1"/>
    <col min="3591" max="3591" width="0" style="8" hidden="1" customWidth="1"/>
    <col min="3592" max="3592" width="21.109375" style="8" customWidth="1"/>
    <col min="3593" max="3604" width="17.33203125" style="8" customWidth="1"/>
    <col min="3605" max="3605" width="22.44140625" style="8" customWidth="1"/>
    <col min="3606" max="3840" width="8.88671875" style="8"/>
    <col min="3841" max="3841" width="0" style="8" hidden="1" customWidth="1"/>
    <col min="3842" max="3842" width="13" style="8" customWidth="1"/>
    <col min="3843" max="3843" width="15.44140625" style="8" customWidth="1"/>
    <col min="3844" max="3844" width="19.6640625" style="8" customWidth="1"/>
    <col min="3845" max="3845" width="31" style="8" bestFit="1" customWidth="1"/>
    <col min="3846" max="3846" width="18.88671875" style="8" customWidth="1"/>
    <col min="3847" max="3847" width="0" style="8" hidden="1" customWidth="1"/>
    <col min="3848" max="3848" width="21.109375" style="8" customWidth="1"/>
    <col min="3849" max="3860" width="17.33203125" style="8" customWidth="1"/>
    <col min="3861" max="3861" width="22.44140625" style="8" customWidth="1"/>
    <col min="3862" max="4096" width="8.88671875" style="8"/>
    <col min="4097" max="4097" width="0" style="8" hidden="1" customWidth="1"/>
    <col min="4098" max="4098" width="13" style="8" customWidth="1"/>
    <col min="4099" max="4099" width="15.44140625" style="8" customWidth="1"/>
    <col min="4100" max="4100" width="19.6640625" style="8" customWidth="1"/>
    <col min="4101" max="4101" width="31" style="8" bestFit="1" customWidth="1"/>
    <col min="4102" max="4102" width="18.88671875" style="8" customWidth="1"/>
    <col min="4103" max="4103" width="0" style="8" hidden="1" customWidth="1"/>
    <col min="4104" max="4104" width="21.109375" style="8" customWidth="1"/>
    <col min="4105" max="4116" width="17.33203125" style="8" customWidth="1"/>
    <col min="4117" max="4117" width="22.44140625" style="8" customWidth="1"/>
    <col min="4118" max="4352" width="8.88671875" style="8"/>
    <col min="4353" max="4353" width="0" style="8" hidden="1" customWidth="1"/>
    <col min="4354" max="4354" width="13" style="8" customWidth="1"/>
    <col min="4355" max="4355" width="15.44140625" style="8" customWidth="1"/>
    <col min="4356" max="4356" width="19.6640625" style="8" customWidth="1"/>
    <col min="4357" max="4357" width="31" style="8" bestFit="1" customWidth="1"/>
    <col min="4358" max="4358" width="18.88671875" style="8" customWidth="1"/>
    <col min="4359" max="4359" width="0" style="8" hidden="1" customWidth="1"/>
    <col min="4360" max="4360" width="21.109375" style="8" customWidth="1"/>
    <col min="4361" max="4372" width="17.33203125" style="8" customWidth="1"/>
    <col min="4373" max="4373" width="22.44140625" style="8" customWidth="1"/>
    <col min="4374" max="4608" width="8.88671875" style="8"/>
    <col min="4609" max="4609" width="0" style="8" hidden="1" customWidth="1"/>
    <col min="4610" max="4610" width="13" style="8" customWidth="1"/>
    <col min="4611" max="4611" width="15.44140625" style="8" customWidth="1"/>
    <col min="4612" max="4612" width="19.6640625" style="8" customWidth="1"/>
    <col min="4613" max="4613" width="31" style="8" bestFit="1" customWidth="1"/>
    <col min="4614" max="4614" width="18.88671875" style="8" customWidth="1"/>
    <col min="4615" max="4615" width="0" style="8" hidden="1" customWidth="1"/>
    <col min="4616" max="4616" width="21.109375" style="8" customWidth="1"/>
    <col min="4617" max="4628" width="17.33203125" style="8" customWidth="1"/>
    <col min="4629" max="4629" width="22.44140625" style="8" customWidth="1"/>
    <col min="4630" max="4864" width="8.88671875" style="8"/>
    <col min="4865" max="4865" width="0" style="8" hidden="1" customWidth="1"/>
    <col min="4866" max="4866" width="13" style="8" customWidth="1"/>
    <col min="4867" max="4867" width="15.44140625" style="8" customWidth="1"/>
    <col min="4868" max="4868" width="19.6640625" style="8" customWidth="1"/>
    <col min="4869" max="4869" width="31" style="8" bestFit="1" customWidth="1"/>
    <col min="4870" max="4870" width="18.88671875" style="8" customWidth="1"/>
    <col min="4871" max="4871" width="0" style="8" hidden="1" customWidth="1"/>
    <col min="4872" max="4872" width="21.109375" style="8" customWidth="1"/>
    <col min="4873" max="4884" width="17.33203125" style="8" customWidth="1"/>
    <col min="4885" max="4885" width="22.44140625" style="8" customWidth="1"/>
    <col min="4886" max="5120" width="8.88671875" style="8"/>
    <col min="5121" max="5121" width="0" style="8" hidden="1" customWidth="1"/>
    <col min="5122" max="5122" width="13" style="8" customWidth="1"/>
    <col min="5123" max="5123" width="15.44140625" style="8" customWidth="1"/>
    <col min="5124" max="5124" width="19.6640625" style="8" customWidth="1"/>
    <col min="5125" max="5125" width="31" style="8" bestFit="1" customWidth="1"/>
    <col min="5126" max="5126" width="18.88671875" style="8" customWidth="1"/>
    <col min="5127" max="5127" width="0" style="8" hidden="1" customWidth="1"/>
    <col min="5128" max="5128" width="21.109375" style="8" customWidth="1"/>
    <col min="5129" max="5140" width="17.33203125" style="8" customWidth="1"/>
    <col min="5141" max="5141" width="22.44140625" style="8" customWidth="1"/>
    <col min="5142" max="5376" width="8.88671875" style="8"/>
    <col min="5377" max="5377" width="0" style="8" hidden="1" customWidth="1"/>
    <col min="5378" max="5378" width="13" style="8" customWidth="1"/>
    <col min="5379" max="5379" width="15.44140625" style="8" customWidth="1"/>
    <col min="5380" max="5380" width="19.6640625" style="8" customWidth="1"/>
    <col min="5381" max="5381" width="31" style="8" bestFit="1" customWidth="1"/>
    <col min="5382" max="5382" width="18.88671875" style="8" customWidth="1"/>
    <col min="5383" max="5383" width="0" style="8" hidden="1" customWidth="1"/>
    <col min="5384" max="5384" width="21.109375" style="8" customWidth="1"/>
    <col min="5385" max="5396" width="17.33203125" style="8" customWidth="1"/>
    <col min="5397" max="5397" width="22.44140625" style="8" customWidth="1"/>
    <col min="5398" max="5632" width="8.88671875" style="8"/>
    <col min="5633" max="5633" width="0" style="8" hidden="1" customWidth="1"/>
    <col min="5634" max="5634" width="13" style="8" customWidth="1"/>
    <col min="5635" max="5635" width="15.44140625" style="8" customWidth="1"/>
    <col min="5636" max="5636" width="19.6640625" style="8" customWidth="1"/>
    <col min="5637" max="5637" width="31" style="8" bestFit="1" customWidth="1"/>
    <col min="5638" max="5638" width="18.88671875" style="8" customWidth="1"/>
    <col min="5639" max="5639" width="0" style="8" hidden="1" customWidth="1"/>
    <col min="5640" max="5640" width="21.109375" style="8" customWidth="1"/>
    <col min="5641" max="5652" width="17.33203125" style="8" customWidth="1"/>
    <col min="5653" max="5653" width="22.44140625" style="8" customWidth="1"/>
    <col min="5654" max="5888" width="8.88671875" style="8"/>
    <col min="5889" max="5889" width="0" style="8" hidden="1" customWidth="1"/>
    <col min="5890" max="5890" width="13" style="8" customWidth="1"/>
    <col min="5891" max="5891" width="15.44140625" style="8" customWidth="1"/>
    <col min="5892" max="5892" width="19.6640625" style="8" customWidth="1"/>
    <col min="5893" max="5893" width="31" style="8" bestFit="1" customWidth="1"/>
    <col min="5894" max="5894" width="18.88671875" style="8" customWidth="1"/>
    <col min="5895" max="5895" width="0" style="8" hidden="1" customWidth="1"/>
    <col min="5896" max="5896" width="21.109375" style="8" customWidth="1"/>
    <col min="5897" max="5908" width="17.33203125" style="8" customWidth="1"/>
    <col min="5909" max="5909" width="22.44140625" style="8" customWidth="1"/>
    <col min="5910" max="6144" width="8.88671875" style="8"/>
    <col min="6145" max="6145" width="0" style="8" hidden="1" customWidth="1"/>
    <col min="6146" max="6146" width="13" style="8" customWidth="1"/>
    <col min="6147" max="6147" width="15.44140625" style="8" customWidth="1"/>
    <col min="6148" max="6148" width="19.6640625" style="8" customWidth="1"/>
    <col min="6149" max="6149" width="31" style="8" bestFit="1" customWidth="1"/>
    <col min="6150" max="6150" width="18.88671875" style="8" customWidth="1"/>
    <col min="6151" max="6151" width="0" style="8" hidden="1" customWidth="1"/>
    <col min="6152" max="6152" width="21.109375" style="8" customWidth="1"/>
    <col min="6153" max="6164" width="17.33203125" style="8" customWidth="1"/>
    <col min="6165" max="6165" width="22.44140625" style="8" customWidth="1"/>
    <col min="6166" max="6400" width="8.88671875" style="8"/>
    <col min="6401" max="6401" width="0" style="8" hidden="1" customWidth="1"/>
    <col min="6402" max="6402" width="13" style="8" customWidth="1"/>
    <col min="6403" max="6403" width="15.44140625" style="8" customWidth="1"/>
    <col min="6404" max="6404" width="19.6640625" style="8" customWidth="1"/>
    <col min="6405" max="6405" width="31" style="8" bestFit="1" customWidth="1"/>
    <col min="6406" max="6406" width="18.88671875" style="8" customWidth="1"/>
    <col min="6407" max="6407" width="0" style="8" hidden="1" customWidth="1"/>
    <col min="6408" max="6408" width="21.109375" style="8" customWidth="1"/>
    <col min="6409" max="6420" width="17.33203125" style="8" customWidth="1"/>
    <col min="6421" max="6421" width="22.44140625" style="8" customWidth="1"/>
    <col min="6422" max="6656" width="8.88671875" style="8"/>
    <col min="6657" max="6657" width="0" style="8" hidden="1" customWidth="1"/>
    <col min="6658" max="6658" width="13" style="8" customWidth="1"/>
    <col min="6659" max="6659" width="15.44140625" style="8" customWidth="1"/>
    <col min="6660" max="6660" width="19.6640625" style="8" customWidth="1"/>
    <col min="6661" max="6661" width="31" style="8" bestFit="1" customWidth="1"/>
    <col min="6662" max="6662" width="18.88671875" style="8" customWidth="1"/>
    <col min="6663" max="6663" width="0" style="8" hidden="1" customWidth="1"/>
    <col min="6664" max="6664" width="21.109375" style="8" customWidth="1"/>
    <col min="6665" max="6676" width="17.33203125" style="8" customWidth="1"/>
    <col min="6677" max="6677" width="22.44140625" style="8" customWidth="1"/>
    <col min="6678" max="6912" width="8.88671875" style="8"/>
    <col min="6913" max="6913" width="0" style="8" hidden="1" customWidth="1"/>
    <col min="6914" max="6914" width="13" style="8" customWidth="1"/>
    <col min="6915" max="6915" width="15.44140625" style="8" customWidth="1"/>
    <col min="6916" max="6916" width="19.6640625" style="8" customWidth="1"/>
    <col min="6917" max="6917" width="31" style="8" bestFit="1" customWidth="1"/>
    <col min="6918" max="6918" width="18.88671875" style="8" customWidth="1"/>
    <col min="6919" max="6919" width="0" style="8" hidden="1" customWidth="1"/>
    <col min="6920" max="6920" width="21.109375" style="8" customWidth="1"/>
    <col min="6921" max="6932" width="17.33203125" style="8" customWidth="1"/>
    <col min="6933" max="6933" width="22.44140625" style="8" customWidth="1"/>
    <col min="6934" max="7168" width="8.88671875" style="8"/>
    <col min="7169" max="7169" width="0" style="8" hidden="1" customWidth="1"/>
    <col min="7170" max="7170" width="13" style="8" customWidth="1"/>
    <col min="7171" max="7171" width="15.44140625" style="8" customWidth="1"/>
    <col min="7172" max="7172" width="19.6640625" style="8" customWidth="1"/>
    <col min="7173" max="7173" width="31" style="8" bestFit="1" customWidth="1"/>
    <col min="7174" max="7174" width="18.88671875" style="8" customWidth="1"/>
    <col min="7175" max="7175" width="0" style="8" hidden="1" customWidth="1"/>
    <col min="7176" max="7176" width="21.109375" style="8" customWidth="1"/>
    <col min="7177" max="7188" width="17.33203125" style="8" customWidth="1"/>
    <col min="7189" max="7189" width="22.44140625" style="8" customWidth="1"/>
    <col min="7190" max="7424" width="8.88671875" style="8"/>
    <col min="7425" max="7425" width="0" style="8" hidden="1" customWidth="1"/>
    <col min="7426" max="7426" width="13" style="8" customWidth="1"/>
    <col min="7427" max="7427" width="15.44140625" style="8" customWidth="1"/>
    <col min="7428" max="7428" width="19.6640625" style="8" customWidth="1"/>
    <col min="7429" max="7429" width="31" style="8" bestFit="1" customWidth="1"/>
    <col min="7430" max="7430" width="18.88671875" style="8" customWidth="1"/>
    <col min="7431" max="7431" width="0" style="8" hidden="1" customWidth="1"/>
    <col min="7432" max="7432" width="21.109375" style="8" customWidth="1"/>
    <col min="7433" max="7444" width="17.33203125" style="8" customWidth="1"/>
    <col min="7445" max="7445" width="22.44140625" style="8" customWidth="1"/>
    <col min="7446" max="7680" width="8.88671875" style="8"/>
    <col min="7681" max="7681" width="0" style="8" hidden="1" customWidth="1"/>
    <col min="7682" max="7682" width="13" style="8" customWidth="1"/>
    <col min="7683" max="7683" width="15.44140625" style="8" customWidth="1"/>
    <col min="7684" max="7684" width="19.6640625" style="8" customWidth="1"/>
    <col min="7685" max="7685" width="31" style="8" bestFit="1" customWidth="1"/>
    <col min="7686" max="7686" width="18.88671875" style="8" customWidth="1"/>
    <col min="7687" max="7687" width="0" style="8" hidden="1" customWidth="1"/>
    <col min="7688" max="7688" width="21.109375" style="8" customWidth="1"/>
    <col min="7689" max="7700" width="17.33203125" style="8" customWidth="1"/>
    <col min="7701" max="7701" width="22.44140625" style="8" customWidth="1"/>
    <col min="7702" max="7936" width="8.88671875" style="8"/>
    <col min="7937" max="7937" width="0" style="8" hidden="1" customWidth="1"/>
    <col min="7938" max="7938" width="13" style="8" customWidth="1"/>
    <col min="7939" max="7939" width="15.44140625" style="8" customWidth="1"/>
    <col min="7940" max="7940" width="19.6640625" style="8" customWidth="1"/>
    <col min="7941" max="7941" width="31" style="8" bestFit="1" customWidth="1"/>
    <col min="7942" max="7942" width="18.88671875" style="8" customWidth="1"/>
    <col min="7943" max="7943" width="0" style="8" hidden="1" customWidth="1"/>
    <col min="7944" max="7944" width="21.109375" style="8" customWidth="1"/>
    <col min="7945" max="7956" width="17.33203125" style="8" customWidth="1"/>
    <col min="7957" max="7957" width="22.44140625" style="8" customWidth="1"/>
    <col min="7958" max="8192" width="8.88671875" style="8"/>
    <col min="8193" max="8193" width="0" style="8" hidden="1" customWidth="1"/>
    <col min="8194" max="8194" width="13" style="8" customWidth="1"/>
    <col min="8195" max="8195" width="15.44140625" style="8" customWidth="1"/>
    <col min="8196" max="8196" width="19.6640625" style="8" customWidth="1"/>
    <col min="8197" max="8197" width="31" style="8" bestFit="1" customWidth="1"/>
    <col min="8198" max="8198" width="18.88671875" style="8" customWidth="1"/>
    <col min="8199" max="8199" width="0" style="8" hidden="1" customWidth="1"/>
    <col min="8200" max="8200" width="21.109375" style="8" customWidth="1"/>
    <col min="8201" max="8212" width="17.33203125" style="8" customWidth="1"/>
    <col min="8213" max="8213" width="22.44140625" style="8" customWidth="1"/>
    <col min="8214" max="8448" width="8.88671875" style="8"/>
    <col min="8449" max="8449" width="0" style="8" hidden="1" customWidth="1"/>
    <col min="8450" max="8450" width="13" style="8" customWidth="1"/>
    <col min="8451" max="8451" width="15.44140625" style="8" customWidth="1"/>
    <col min="8452" max="8452" width="19.6640625" style="8" customWidth="1"/>
    <col min="8453" max="8453" width="31" style="8" bestFit="1" customWidth="1"/>
    <col min="8454" max="8454" width="18.88671875" style="8" customWidth="1"/>
    <col min="8455" max="8455" width="0" style="8" hidden="1" customWidth="1"/>
    <col min="8456" max="8456" width="21.109375" style="8" customWidth="1"/>
    <col min="8457" max="8468" width="17.33203125" style="8" customWidth="1"/>
    <col min="8469" max="8469" width="22.44140625" style="8" customWidth="1"/>
    <col min="8470" max="8704" width="8.88671875" style="8"/>
    <col min="8705" max="8705" width="0" style="8" hidden="1" customWidth="1"/>
    <col min="8706" max="8706" width="13" style="8" customWidth="1"/>
    <col min="8707" max="8707" width="15.44140625" style="8" customWidth="1"/>
    <col min="8708" max="8708" width="19.6640625" style="8" customWidth="1"/>
    <col min="8709" max="8709" width="31" style="8" bestFit="1" customWidth="1"/>
    <col min="8710" max="8710" width="18.88671875" style="8" customWidth="1"/>
    <col min="8711" max="8711" width="0" style="8" hidden="1" customWidth="1"/>
    <col min="8712" max="8712" width="21.109375" style="8" customWidth="1"/>
    <col min="8713" max="8724" width="17.33203125" style="8" customWidth="1"/>
    <col min="8725" max="8725" width="22.44140625" style="8" customWidth="1"/>
    <col min="8726" max="8960" width="8.88671875" style="8"/>
    <col min="8961" max="8961" width="0" style="8" hidden="1" customWidth="1"/>
    <col min="8962" max="8962" width="13" style="8" customWidth="1"/>
    <col min="8963" max="8963" width="15.44140625" style="8" customWidth="1"/>
    <col min="8964" max="8964" width="19.6640625" style="8" customWidth="1"/>
    <col min="8965" max="8965" width="31" style="8" bestFit="1" customWidth="1"/>
    <col min="8966" max="8966" width="18.88671875" style="8" customWidth="1"/>
    <col min="8967" max="8967" width="0" style="8" hidden="1" customWidth="1"/>
    <col min="8968" max="8968" width="21.109375" style="8" customWidth="1"/>
    <col min="8969" max="8980" width="17.33203125" style="8" customWidth="1"/>
    <col min="8981" max="8981" width="22.44140625" style="8" customWidth="1"/>
    <col min="8982" max="9216" width="8.88671875" style="8"/>
    <col min="9217" max="9217" width="0" style="8" hidden="1" customWidth="1"/>
    <col min="9218" max="9218" width="13" style="8" customWidth="1"/>
    <col min="9219" max="9219" width="15.44140625" style="8" customWidth="1"/>
    <col min="9220" max="9220" width="19.6640625" style="8" customWidth="1"/>
    <col min="9221" max="9221" width="31" style="8" bestFit="1" customWidth="1"/>
    <col min="9222" max="9222" width="18.88671875" style="8" customWidth="1"/>
    <col min="9223" max="9223" width="0" style="8" hidden="1" customWidth="1"/>
    <col min="9224" max="9224" width="21.109375" style="8" customWidth="1"/>
    <col min="9225" max="9236" width="17.33203125" style="8" customWidth="1"/>
    <col min="9237" max="9237" width="22.44140625" style="8" customWidth="1"/>
    <col min="9238" max="9472" width="8.88671875" style="8"/>
    <col min="9473" max="9473" width="0" style="8" hidden="1" customWidth="1"/>
    <col min="9474" max="9474" width="13" style="8" customWidth="1"/>
    <col min="9475" max="9475" width="15.44140625" style="8" customWidth="1"/>
    <col min="9476" max="9476" width="19.6640625" style="8" customWidth="1"/>
    <col min="9477" max="9477" width="31" style="8" bestFit="1" customWidth="1"/>
    <col min="9478" max="9478" width="18.88671875" style="8" customWidth="1"/>
    <col min="9479" max="9479" width="0" style="8" hidden="1" customWidth="1"/>
    <col min="9480" max="9480" width="21.109375" style="8" customWidth="1"/>
    <col min="9481" max="9492" width="17.33203125" style="8" customWidth="1"/>
    <col min="9493" max="9493" width="22.44140625" style="8" customWidth="1"/>
    <col min="9494" max="9728" width="8.88671875" style="8"/>
    <col min="9729" max="9729" width="0" style="8" hidden="1" customWidth="1"/>
    <col min="9730" max="9730" width="13" style="8" customWidth="1"/>
    <col min="9731" max="9731" width="15.44140625" style="8" customWidth="1"/>
    <col min="9732" max="9732" width="19.6640625" style="8" customWidth="1"/>
    <col min="9733" max="9733" width="31" style="8" bestFit="1" customWidth="1"/>
    <col min="9734" max="9734" width="18.88671875" style="8" customWidth="1"/>
    <col min="9735" max="9735" width="0" style="8" hidden="1" customWidth="1"/>
    <col min="9736" max="9736" width="21.109375" style="8" customWidth="1"/>
    <col min="9737" max="9748" width="17.33203125" style="8" customWidth="1"/>
    <col min="9749" max="9749" width="22.44140625" style="8" customWidth="1"/>
    <col min="9750" max="9984" width="8.88671875" style="8"/>
    <col min="9985" max="9985" width="0" style="8" hidden="1" customWidth="1"/>
    <col min="9986" max="9986" width="13" style="8" customWidth="1"/>
    <col min="9987" max="9987" width="15.44140625" style="8" customWidth="1"/>
    <col min="9988" max="9988" width="19.6640625" style="8" customWidth="1"/>
    <col min="9989" max="9989" width="31" style="8" bestFit="1" customWidth="1"/>
    <col min="9990" max="9990" width="18.88671875" style="8" customWidth="1"/>
    <col min="9991" max="9991" width="0" style="8" hidden="1" customWidth="1"/>
    <col min="9992" max="9992" width="21.109375" style="8" customWidth="1"/>
    <col min="9993" max="10004" width="17.33203125" style="8" customWidth="1"/>
    <col min="10005" max="10005" width="22.44140625" style="8" customWidth="1"/>
    <col min="10006" max="10240" width="8.88671875" style="8"/>
    <col min="10241" max="10241" width="0" style="8" hidden="1" customWidth="1"/>
    <col min="10242" max="10242" width="13" style="8" customWidth="1"/>
    <col min="10243" max="10243" width="15.44140625" style="8" customWidth="1"/>
    <col min="10244" max="10244" width="19.6640625" style="8" customWidth="1"/>
    <col min="10245" max="10245" width="31" style="8" bestFit="1" customWidth="1"/>
    <col min="10246" max="10246" width="18.88671875" style="8" customWidth="1"/>
    <col min="10247" max="10247" width="0" style="8" hidden="1" customWidth="1"/>
    <col min="10248" max="10248" width="21.109375" style="8" customWidth="1"/>
    <col min="10249" max="10260" width="17.33203125" style="8" customWidth="1"/>
    <col min="10261" max="10261" width="22.44140625" style="8" customWidth="1"/>
    <col min="10262" max="10496" width="8.88671875" style="8"/>
    <col min="10497" max="10497" width="0" style="8" hidden="1" customWidth="1"/>
    <col min="10498" max="10498" width="13" style="8" customWidth="1"/>
    <col min="10499" max="10499" width="15.44140625" style="8" customWidth="1"/>
    <col min="10500" max="10500" width="19.6640625" style="8" customWidth="1"/>
    <col min="10501" max="10501" width="31" style="8" bestFit="1" customWidth="1"/>
    <col min="10502" max="10502" width="18.88671875" style="8" customWidth="1"/>
    <col min="10503" max="10503" width="0" style="8" hidden="1" customWidth="1"/>
    <col min="10504" max="10504" width="21.109375" style="8" customWidth="1"/>
    <col min="10505" max="10516" width="17.33203125" style="8" customWidth="1"/>
    <col min="10517" max="10517" width="22.44140625" style="8" customWidth="1"/>
    <col min="10518" max="10752" width="8.88671875" style="8"/>
    <col min="10753" max="10753" width="0" style="8" hidden="1" customWidth="1"/>
    <col min="10754" max="10754" width="13" style="8" customWidth="1"/>
    <col min="10755" max="10755" width="15.44140625" style="8" customWidth="1"/>
    <col min="10756" max="10756" width="19.6640625" style="8" customWidth="1"/>
    <col min="10757" max="10757" width="31" style="8" bestFit="1" customWidth="1"/>
    <col min="10758" max="10758" width="18.88671875" style="8" customWidth="1"/>
    <col min="10759" max="10759" width="0" style="8" hidden="1" customWidth="1"/>
    <col min="10760" max="10760" width="21.109375" style="8" customWidth="1"/>
    <col min="10761" max="10772" width="17.33203125" style="8" customWidth="1"/>
    <col min="10773" max="10773" width="22.44140625" style="8" customWidth="1"/>
    <col min="10774" max="11008" width="8.88671875" style="8"/>
    <col min="11009" max="11009" width="0" style="8" hidden="1" customWidth="1"/>
    <col min="11010" max="11010" width="13" style="8" customWidth="1"/>
    <col min="11011" max="11011" width="15.44140625" style="8" customWidth="1"/>
    <col min="11012" max="11012" width="19.6640625" style="8" customWidth="1"/>
    <col min="11013" max="11013" width="31" style="8" bestFit="1" customWidth="1"/>
    <col min="11014" max="11014" width="18.88671875" style="8" customWidth="1"/>
    <col min="11015" max="11015" width="0" style="8" hidden="1" customWidth="1"/>
    <col min="11016" max="11016" width="21.109375" style="8" customWidth="1"/>
    <col min="11017" max="11028" width="17.33203125" style="8" customWidth="1"/>
    <col min="11029" max="11029" width="22.44140625" style="8" customWidth="1"/>
    <col min="11030" max="11264" width="8.88671875" style="8"/>
    <col min="11265" max="11265" width="0" style="8" hidden="1" customWidth="1"/>
    <col min="11266" max="11266" width="13" style="8" customWidth="1"/>
    <col min="11267" max="11267" width="15.44140625" style="8" customWidth="1"/>
    <col min="11268" max="11268" width="19.6640625" style="8" customWidth="1"/>
    <col min="11269" max="11269" width="31" style="8" bestFit="1" customWidth="1"/>
    <col min="11270" max="11270" width="18.88671875" style="8" customWidth="1"/>
    <col min="11271" max="11271" width="0" style="8" hidden="1" customWidth="1"/>
    <col min="11272" max="11272" width="21.109375" style="8" customWidth="1"/>
    <col min="11273" max="11284" width="17.33203125" style="8" customWidth="1"/>
    <col min="11285" max="11285" width="22.44140625" style="8" customWidth="1"/>
    <col min="11286" max="11520" width="8.88671875" style="8"/>
    <col min="11521" max="11521" width="0" style="8" hidden="1" customWidth="1"/>
    <col min="11522" max="11522" width="13" style="8" customWidth="1"/>
    <col min="11523" max="11523" width="15.44140625" style="8" customWidth="1"/>
    <col min="11524" max="11524" width="19.6640625" style="8" customWidth="1"/>
    <col min="11525" max="11525" width="31" style="8" bestFit="1" customWidth="1"/>
    <col min="11526" max="11526" width="18.88671875" style="8" customWidth="1"/>
    <col min="11527" max="11527" width="0" style="8" hidden="1" customWidth="1"/>
    <col min="11528" max="11528" width="21.109375" style="8" customWidth="1"/>
    <col min="11529" max="11540" width="17.33203125" style="8" customWidth="1"/>
    <col min="11541" max="11541" width="22.44140625" style="8" customWidth="1"/>
    <col min="11542" max="11776" width="8.88671875" style="8"/>
    <col min="11777" max="11777" width="0" style="8" hidden="1" customWidth="1"/>
    <col min="11778" max="11778" width="13" style="8" customWidth="1"/>
    <col min="11779" max="11779" width="15.44140625" style="8" customWidth="1"/>
    <col min="11780" max="11780" width="19.6640625" style="8" customWidth="1"/>
    <col min="11781" max="11781" width="31" style="8" bestFit="1" customWidth="1"/>
    <col min="11782" max="11782" width="18.88671875" style="8" customWidth="1"/>
    <col min="11783" max="11783" width="0" style="8" hidden="1" customWidth="1"/>
    <col min="11784" max="11784" width="21.109375" style="8" customWidth="1"/>
    <col min="11785" max="11796" width="17.33203125" style="8" customWidth="1"/>
    <col min="11797" max="11797" width="22.44140625" style="8" customWidth="1"/>
    <col min="11798" max="12032" width="8.88671875" style="8"/>
    <col min="12033" max="12033" width="0" style="8" hidden="1" customWidth="1"/>
    <col min="12034" max="12034" width="13" style="8" customWidth="1"/>
    <col min="12035" max="12035" width="15.44140625" style="8" customWidth="1"/>
    <col min="12036" max="12036" width="19.6640625" style="8" customWidth="1"/>
    <col min="12037" max="12037" width="31" style="8" bestFit="1" customWidth="1"/>
    <col min="12038" max="12038" width="18.88671875" style="8" customWidth="1"/>
    <col min="12039" max="12039" width="0" style="8" hidden="1" customWidth="1"/>
    <col min="12040" max="12040" width="21.109375" style="8" customWidth="1"/>
    <col min="12041" max="12052" width="17.33203125" style="8" customWidth="1"/>
    <col min="12053" max="12053" width="22.44140625" style="8" customWidth="1"/>
    <col min="12054" max="12288" width="8.88671875" style="8"/>
    <col min="12289" max="12289" width="0" style="8" hidden="1" customWidth="1"/>
    <col min="12290" max="12290" width="13" style="8" customWidth="1"/>
    <col min="12291" max="12291" width="15.44140625" style="8" customWidth="1"/>
    <col min="12292" max="12292" width="19.6640625" style="8" customWidth="1"/>
    <col min="12293" max="12293" width="31" style="8" bestFit="1" customWidth="1"/>
    <col min="12294" max="12294" width="18.88671875" style="8" customWidth="1"/>
    <col min="12295" max="12295" width="0" style="8" hidden="1" customWidth="1"/>
    <col min="12296" max="12296" width="21.109375" style="8" customWidth="1"/>
    <col min="12297" max="12308" width="17.33203125" style="8" customWidth="1"/>
    <col min="12309" max="12309" width="22.44140625" style="8" customWidth="1"/>
    <col min="12310" max="12544" width="8.88671875" style="8"/>
    <col min="12545" max="12545" width="0" style="8" hidden="1" customWidth="1"/>
    <col min="12546" max="12546" width="13" style="8" customWidth="1"/>
    <col min="12547" max="12547" width="15.44140625" style="8" customWidth="1"/>
    <col min="12548" max="12548" width="19.6640625" style="8" customWidth="1"/>
    <col min="12549" max="12549" width="31" style="8" bestFit="1" customWidth="1"/>
    <col min="12550" max="12550" width="18.88671875" style="8" customWidth="1"/>
    <col min="12551" max="12551" width="0" style="8" hidden="1" customWidth="1"/>
    <col min="12552" max="12552" width="21.109375" style="8" customWidth="1"/>
    <col min="12553" max="12564" width="17.33203125" style="8" customWidth="1"/>
    <col min="12565" max="12565" width="22.44140625" style="8" customWidth="1"/>
    <col min="12566" max="12800" width="8.88671875" style="8"/>
    <col min="12801" max="12801" width="0" style="8" hidden="1" customWidth="1"/>
    <col min="12802" max="12802" width="13" style="8" customWidth="1"/>
    <col min="12803" max="12803" width="15.44140625" style="8" customWidth="1"/>
    <col min="12804" max="12804" width="19.6640625" style="8" customWidth="1"/>
    <col min="12805" max="12805" width="31" style="8" bestFit="1" customWidth="1"/>
    <col min="12806" max="12806" width="18.88671875" style="8" customWidth="1"/>
    <col min="12807" max="12807" width="0" style="8" hidden="1" customWidth="1"/>
    <col min="12808" max="12808" width="21.109375" style="8" customWidth="1"/>
    <col min="12809" max="12820" width="17.33203125" style="8" customWidth="1"/>
    <col min="12821" max="12821" width="22.44140625" style="8" customWidth="1"/>
    <col min="12822" max="13056" width="8.88671875" style="8"/>
    <col min="13057" max="13057" width="0" style="8" hidden="1" customWidth="1"/>
    <col min="13058" max="13058" width="13" style="8" customWidth="1"/>
    <col min="13059" max="13059" width="15.44140625" style="8" customWidth="1"/>
    <col min="13060" max="13060" width="19.6640625" style="8" customWidth="1"/>
    <col min="13061" max="13061" width="31" style="8" bestFit="1" customWidth="1"/>
    <col min="13062" max="13062" width="18.88671875" style="8" customWidth="1"/>
    <col min="13063" max="13063" width="0" style="8" hidden="1" customWidth="1"/>
    <col min="13064" max="13064" width="21.109375" style="8" customWidth="1"/>
    <col min="13065" max="13076" width="17.33203125" style="8" customWidth="1"/>
    <col min="13077" max="13077" width="22.44140625" style="8" customWidth="1"/>
    <col min="13078" max="13312" width="8.88671875" style="8"/>
    <col min="13313" max="13313" width="0" style="8" hidden="1" customWidth="1"/>
    <col min="13314" max="13314" width="13" style="8" customWidth="1"/>
    <col min="13315" max="13315" width="15.44140625" style="8" customWidth="1"/>
    <col min="13316" max="13316" width="19.6640625" style="8" customWidth="1"/>
    <col min="13317" max="13317" width="31" style="8" bestFit="1" customWidth="1"/>
    <col min="13318" max="13318" width="18.88671875" style="8" customWidth="1"/>
    <col min="13319" max="13319" width="0" style="8" hidden="1" customWidth="1"/>
    <col min="13320" max="13320" width="21.109375" style="8" customWidth="1"/>
    <col min="13321" max="13332" width="17.33203125" style="8" customWidth="1"/>
    <col min="13333" max="13333" width="22.44140625" style="8" customWidth="1"/>
    <col min="13334" max="13568" width="8.88671875" style="8"/>
    <col min="13569" max="13569" width="0" style="8" hidden="1" customWidth="1"/>
    <col min="13570" max="13570" width="13" style="8" customWidth="1"/>
    <col min="13571" max="13571" width="15.44140625" style="8" customWidth="1"/>
    <col min="13572" max="13572" width="19.6640625" style="8" customWidth="1"/>
    <col min="13573" max="13573" width="31" style="8" bestFit="1" customWidth="1"/>
    <col min="13574" max="13574" width="18.88671875" style="8" customWidth="1"/>
    <col min="13575" max="13575" width="0" style="8" hidden="1" customWidth="1"/>
    <col min="13576" max="13576" width="21.109375" style="8" customWidth="1"/>
    <col min="13577" max="13588" width="17.33203125" style="8" customWidth="1"/>
    <col min="13589" max="13589" width="22.44140625" style="8" customWidth="1"/>
    <col min="13590" max="13824" width="8.88671875" style="8"/>
    <col min="13825" max="13825" width="0" style="8" hidden="1" customWidth="1"/>
    <col min="13826" max="13826" width="13" style="8" customWidth="1"/>
    <col min="13827" max="13827" width="15.44140625" style="8" customWidth="1"/>
    <col min="13828" max="13828" width="19.6640625" style="8" customWidth="1"/>
    <col min="13829" max="13829" width="31" style="8" bestFit="1" customWidth="1"/>
    <col min="13830" max="13830" width="18.88671875" style="8" customWidth="1"/>
    <col min="13831" max="13831" width="0" style="8" hidden="1" customWidth="1"/>
    <col min="13832" max="13832" width="21.109375" style="8" customWidth="1"/>
    <col min="13833" max="13844" width="17.33203125" style="8" customWidth="1"/>
    <col min="13845" max="13845" width="22.44140625" style="8" customWidth="1"/>
    <col min="13846" max="14080" width="8.88671875" style="8"/>
    <col min="14081" max="14081" width="0" style="8" hidden="1" customWidth="1"/>
    <col min="14082" max="14082" width="13" style="8" customWidth="1"/>
    <col min="14083" max="14083" width="15.44140625" style="8" customWidth="1"/>
    <col min="14084" max="14084" width="19.6640625" style="8" customWidth="1"/>
    <col min="14085" max="14085" width="31" style="8" bestFit="1" customWidth="1"/>
    <col min="14086" max="14086" width="18.88671875" style="8" customWidth="1"/>
    <col min="14087" max="14087" width="0" style="8" hidden="1" customWidth="1"/>
    <col min="14088" max="14088" width="21.109375" style="8" customWidth="1"/>
    <col min="14089" max="14100" width="17.33203125" style="8" customWidth="1"/>
    <col min="14101" max="14101" width="22.44140625" style="8" customWidth="1"/>
    <col min="14102" max="14336" width="8.88671875" style="8"/>
    <col min="14337" max="14337" width="0" style="8" hidden="1" customWidth="1"/>
    <col min="14338" max="14338" width="13" style="8" customWidth="1"/>
    <col min="14339" max="14339" width="15.44140625" style="8" customWidth="1"/>
    <col min="14340" max="14340" width="19.6640625" style="8" customWidth="1"/>
    <col min="14341" max="14341" width="31" style="8" bestFit="1" customWidth="1"/>
    <col min="14342" max="14342" width="18.88671875" style="8" customWidth="1"/>
    <col min="14343" max="14343" width="0" style="8" hidden="1" customWidth="1"/>
    <col min="14344" max="14344" width="21.109375" style="8" customWidth="1"/>
    <col min="14345" max="14356" width="17.33203125" style="8" customWidth="1"/>
    <col min="14357" max="14357" width="22.44140625" style="8" customWidth="1"/>
    <col min="14358" max="14592" width="8.88671875" style="8"/>
    <col min="14593" max="14593" width="0" style="8" hidden="1" customWidth="1"/>
    <col min="14594" max="14594" width="13" style="8" customWidth="1"/>
    <col min="14595" max="14595" width="15.44140625" style="8" customWidth="1"/>
    <col min="14596" max="14596" width="19.6640625" style="8" customWidth="1"/>
    <col min="14597" max="14597" width="31" style="8" bestFit="1" customWidth="1"/>
    <col min="14598" max="14598" width="18.88671875" style="8" customWidth="1"/>
    <col min="14599" max="14599" width="0" style="8" hidden="1" customWidth="1"/>
    <col min="14600" max="14600" width="21.109375" style="8" customWidth="1"/>
    <col min="14601" max="14612" width="17.33203125" style="8" customWidth="1"/>
    <col min="14613" max="14613" width="22.44140625" style="8" customWidth="1"/>
    <col min="14614" max="14848" width="8.88671875" style="8"/>
    <col min="14849" max="14849" width="0" style="8" hidden="1" customWidth="1"/>
    <col min="14850" max="14850" width="13" style="8" customWidth="1"/>
    <col min="14851" max="14851" width="15.44140625" style="8" customWidth="1"/>
    <col min="14852" max="14852" width="19.6640625" style="8" customWidth="1"/>
    <col min="14853" max="14853" width="31" style="8" bestFit="1" customWidth="1"/>
    <col min="14854" max="14854" width="18.88671875" style="8" customWidth="1"/>
    <col min="14855" max="14855" width="0" style="8" hidden="1" customWidth="1"/>
    <col min="14856" max="14856" width="21.109375" style="8" customWidth="1"/>
    <col min="14857" max="14868" width="17.33203125" style="8" customWidth="1"/>
    <col min="14869" max="14869" width="22.44140625" style="8" customWidth="1"/>
    <col min="14870" max="15104" width="8.88671875" style="8"/>
    <col min="15105" max="15105" width="0" style="8" hidden="1" customWidth="1"/>
    <col min="15106" max="15106" width="13" style="8" customWidth="1"/>
    <col min="15107" max="15107" width="15.44140625" style="8" customWidth="1"/>
    <col min="15108" max="15108" width="19.6640625" style="8" customWidth="1"/>
    <col min="15109" max="15109" width="31" style="8" bestFit="1" customWidth="1"/>
    <col min="15110" max="15110" width="18.88671875" style="8" customWidth="1"/>
    <col min="15111" max="15111" width="0" style="8" hidden="1" customWidth="1"/>
    <col min="15112" max="15112" width="21.109375" style="8" customWidth="1"/>
    <col min="15113" max="15124" width="17.33203125" style="8" customWidth="1"/>
    <col min="15125" max="15125" width="22.44140625" style="8" customWidth="1"/>
    <col min="15126" max="15360" width="8.88671875" style="8"/>
    <col min="15361" max="15361" width="0" style="8" hidden="1" customWidth="1"/>
    <col min="15362" max="15362" width="13" style="8" customWidth="1"/>
    <col min="15363" max="15363" width="15.44140625" style="8" customWidth="1"/>
    <col min="15364" max="15364" width="19.6640625" style="8" customWidth="1"/>
    <col min="15365" max="15365" width="31" style="8" bestFit="1" customWidth="1"/>
    <col min="15366" max="15366" width="18.88671875" style="8" customWidth="1"/>
    <col min="15367" max="15367" width="0" style="8" hidden="1" customWidth="1"/>
    <col min="15368" max="15368" width="21.109375" style="8" customWidth="1"/>
    <col min="15369" max="15380" width="17.33203125" style="8" customWidth="1"/>
    <col min="15381" max="15381" width="22.44140625" style="8" customWidth="1"/>
    <col min="15382" max="15616" width="8.88671875" style="8"/>
    <col min="15617" max="15617" width="0" style="8" hidden="1" customWidth="1"/>
    <col min="15618" max="15618" width="13" style="8" customWidth="1"/>
    <col min="15619" max="15619" width="15.44140625" style="8" customWidth="1"/>
    <col min="15620" max="15620" width="19.6640625" style="8" customWidth="1"/>
    <col min="15621" max="15621" width="31" style="8" bestFit="1" customWidth="1"/>
    <col min="15622" max="15622" width="18.88671875" style="8" customWidth="1"/>
    <col min="15623" max="15623" width="0" style="8" hidden="1" customWidth="1"/>
    <col min="15624" max="15624" width="21.109375" style="8" customWidth="1"/>
    <col min="15625" max="15636" width="17.33203125" style="8" customWidth="1"/>
    <col min="15637" max="15637" width="22.44140625" style="8" customWidth="1"/>
    <col min="15638" max="15872" width="8.88671875" style="8"/>
    <col min="15873" max="15873" width="0" style="8" hidden="1" customWidth="1"/>
    <col min="15874" max="15874" width="13" style="8" customWidth="1"/>
    <col min="15875" max="15875" width="15.44140625" style="8" customWidth="1"/>
    <col min="15876" max="15876" width="19.6640625" style="8" customWidth="1"/>
    <col min="15877" max="15877" width="31" style="8" bestFit="1" customWidth="1"/>
    <col min="15878" max="15878" width="18.88671875" style="8" customWidth="1"/>
    <col min="15879" max="15879" width="0" style="8" hidden="1" customWidth="1"/>
    <col min="15880" max="15880" width="21.109375" style="8" customWidth="1"/>
    <col min="15881" max="15892" width="17.33203125" style="8" customWidth="1"/>
    <col min="15893" max="15893" width="22.44140625" style="8" customWidth="1"/>
    <col min="15894" max="16128" width="8.88671875" style="8"/>
    <col min="16129" max="16129" width="0" style="8" hidden="1" customWidth="1"/>
    <col min="16130" max="16130" width="13" style="8" customWidth="1"/>
    <col min="16131" max="16131" width="15.44140625" style="8" customWidth="1"/>
    <col min="16132" max="16132" width="19.6640625" style="8" customWidth="1"/>
    <col min="16133" max="16133" width="31" style="8" bestFit="1" customWidth="1"/>
    <col min="16134" max="16134" width="18.88671875" style="8" customWidth="1"/>
    <col min="16135" max="16135" width="0" style="8" hidden="1" customWidth="1"/>
    <col min="16136" max="16136" width="21.109375" style="8" customWidth="1"/>
    <col min="16137" max="16148" width="17.33203125" style="8" customWidth="1"/>
    <col min="16149" max="16149" width="22.44140625" style="8" customWidth="1"/>
    <col min="16150" max="16384" width="8.88671875" style="8"/>
  </cols>
  <sheetData>
    <row r="1" spans="2:21" ht="30.75" customHeight="1" thickBot="1" x14ac:dyDescent="0.3">
      <c r="B1" s="224" t="s">
        <v>0</v>
      </c>
      <c r="C1" s="225"/>
      <c r="D1" s="1" t="s">
        <v>1</v>
      </c>
      <c r="E1" s="2" t="s">
        <v>2</v>
      </c>
      <c r="F1" s="3" t="s">
        <v>3</v>
      </c>
      <c r="G1" s="4" t="s">
        <v>4</v>
      </c>
      <c r="H1" s="3" t="s">
        <v>5</v>
      </c>
      <c r="I1" s="5">
        <v>42578</v>
      </c>
      <c r="J1" s="5">
        <v>42611</v>
      </c>
      <c r="K1" s="5">
        <v>42641</v>
      </c>
      <c r="L1" s="5">
        <v>42671</v>
      </c>
      <c r="M1" s="5">
        <v>42703</v>
      </c>
      <c r="N1" s="5">
        <v>42732</v>
      </c>
      <c r="O1" s="5">
        <v>42765</v>
      </c>
      <c r="P1" s="5">
        <v>42793</v>
      </c>
      <c r="Q1" s="5">
        <v>42824</v>
      </c>
      <c r="R1" s="5">
        <v>42853</v>
      </c>
      <c r="S1" s="5">
        <v>42886</v>
      </c>
      <c r="T1" s="6">
        <v>42916</v>
      </c>
      <c r="U1" s="7"/>
    </row>
    <row r="2" spans="2:21" x14ac:dyDescent="0.25">
      <c r="B2" s="220" t="s">
        <v>6</v>
      </c>
      <c r="C2" s="9">
        <v>42560</v>
      </c>
      <c r="D2" s="10">
        <v>42550</v>
      </c>
      <c r="E2" s="11" t="s">
        <v>7</v>
      </c>
      <c r="F2" s="12">
        <v>48000</v>
      </c>
      <c r="G2" s="13">
        <v>42275</v>
      </c>
      <c r="H2" s="222">
        <f>SUM(F2:F10)</f>
        <v>448774.35</v>
      </c>
      <c r="I2" s="14"/>
      <c r="J2" s="15"/>
      <c r="K2" s="15"/>
      <c r="L2" s="16"/>
      <c r="M2" s="17"/>
      <c r="N2" s="18"/>
      <c r="O2" s="19">
        <f t="shared" ref="O2:O10" si="0">F2</f>
        <v>48000</v>
      </c>
      <c r="P2" s="20"/>
      <c r="Q2" s="21"/>
      <c r="R2" s="21"/>
      <c r="S2" s="21"/>
      <c r="T2" s="22"/>
    </row>
    <row r="3" spans="2:21" x14ac:dyDescent="0.25">
      <c r="B3" s="221"/>
      <c r="C3" s="23">
        <v>42558</v>
      </c>
      <c r="D3" s="24">
        <v>42543</v>
      </c>
      <c r="E3" s="25" t="s">
        <v>8</v>
      </c>
      <c r="F3" s="26">
        <v>69495.5</v>
      </c>
      <c r="G3" s="27">
        <v>42275</v>
      </c>
      <c r="H3" s="223"/>
      <c r="I3" s="28"/>
      <c r="J3" s="29"/>
      <c r="K3" s="29"/>
      <c r="L3" s="30"/>
      <c r="M3" s="31"/>
      <c r="N3" s="32"/>
      <c r="O3" s="33">
        <f t="shared" si="0"/>
        <v>69495.5</v>
      </c>
      <c r="P3" s="34"/>
      <c r="Q3" s="35"/>
      <c r="R3" s="35"/>
      <c r="S3" s="35"/>
      <c r="T3" s="36"/>
    </row>
    <row r="4" spans="2:21" x14ac:dyDescent="0.25">
      <c r="B4" s="221"/>
      <c r="C4" s="23">
        <v>42553</v>
      </c>
      <c r="D4" s="24">
        <v>42542</v>
      </c>
      <c r="E4" s="25" t="s">
        <v>9</v>
      </c>
      <c r="F4" s="26">
        <v>17539.2</v>
      </c>
      <c r="G4" s="27">
        <v>42275</v>
      </c>
      <c r="H4" s="223"/>
      <c r="I4" s="28"/>
      <c r="J4" s="29"/>
      <c r="K4" s="29"/>
      <c r="L4" s="30"/>
      <c r="M4" s="31"/>
      <c r="N4" s="32"/>
      <c r="O4" s="33">
        <f t="shared" si="0"/>
        <v>17539.2</v>
      </c>
      <c r="P4" s="34"/>
      <c r="Q4" s="35"/>
      <c r="R4" s="35"/>
      <c r="S4" s="35"/>
      <c r="T4" s="36"/>
    </row>
    <row r="5" spans="2:21" x14ac:dyDescent="0.25">
      <c r="B5" s="221"/>
      <c r="C5" s="23">
        <v>42560</v>
      </c>
      <c r="D5" s="24">
        <v>42550</v>
      </c>
      <c r="E5" s="25" t="s">
        <v>10</v>
      </c>
      <c r="F5" s="26">
        <v>36038.300000000003</v>
      </c>
      <c r="G5" s="27">
        <v>42275</v>
      </c>
      <c r="H5" s="223"/>
      <c r="I5" s="28"/>
      <c r="J5" s="29"/>
      <c r="K5" s="29"/>
      <c r="L5" s="30"/>
      <c r="M5" s="31"/>
      <c r="N5" s="32"/>
      <c r="O5" s="33">
        <f t="shared" si="0"/>
        <v>36038.300000000003</v>
      </c>
      <c r="P5" s="34"/>
      <c r="Q5" s="35"/>
      <c r="R5" s="35"/>
      <c r="S5" s="35"/>
      <c r="T5" s="36"/>
    </row>
    <row r="6" spans="2:21" x14ac:dyDescent="0.25">
      <c r="B6" s="221"/>
      <c r="C6" s="37">
        <v>42574</v>
      </c>
      <c r="D6" s="38">
        <v>42558</v>
      </c>
      <c r="E6" s="39" t="s">
        <v>11</v>
      </c>
      <c r="F6" s="40">
        <v>48000</v>
      </c>
      <c r="G6" s="27">
        <v>42275</v>
      </c>
      <c r="H6" s="223"/>
      <c r="I6" s="28"/>
      <c r="J6" s="29"/>
      <c r="K6" s="29"/>
      <c r="L6" s="30"/>
      <c r="M6" s="31"/>
      <c r="N6" s="32"/>
      <c r="O6" s="41">
        <f t="shared" si="0"/>
        <v>48000</v>
      </c>
      <c r="P6" s="34"/>
      <c r="Q6" s="35"/>
      <c r="R6" s="35"/>
      <c r="S6" s="35"/>
      <c r="T6" s="36"/>
    </row>
    <row r="7" spans="2:21" x14ac:dyDescent="0.25">
      <c r="B7" s="221"/>
      <c r="C7" s="23">
        <v>42572</v>
      </c>
      <c r="D7" s="24">
        <v>42559</v>
      </c>
      <c r="E7" s="25" t="s">
        <v>12</v>
      </c>
      <c r="F7" s="26">
        <v>102405.05</v>
      </c>
      <c r="G7" s="27">
        <v>42275</v>
      </c>
      <c r="H7" s="223"/>
      <c r="I7" s="28"/>
      <c r="J7" s="29"/>
      <c r="K7" s="29"/>
      <c r="L7" s="30"/>
      <c r="M7" s="31"/>
      <c r="N7" s="32"/>
      <c r="O7" s="33">
        <f t="shared" si="0"/>
        <v>102405.05</v>
      </c>
      <c r="P7" s="34"/>
      <c r="Q7" s="35"/>
      <c r="R7" s="35"/>
      <c r="S7" s="35"/>
      <c r="T7" s="36"/>
    </row>
    <row r="8" spans="2:21" x14ac:dyDescent="0.25">
      <c r="B8" s="221"/>
      <c r="C8" s="23">
        <v>42579</v>
      </c>
      <c r="D8" s="24">
        <v>42570</v>
      </c>
      <c r="E8" s="25" t="s">
        <v>13</v>
      </c>
      <c r="F8" s="26">
        <v>78771.3</v>
      </c>
      <c r="G8" s="27">
        <v>42275</v>
      </c>
      <c r="H8" s="223"/>
      <c r="I8" s="28"/>
      <c r="J8" s="29"/>
      <c r="K8" s="29"/>
      <c r="L8" s="30"/>
      <c r="M8" s="31"/>
      <c r="N8" s="32"/>
      <c r="O8" s="33">
        <f t="shared" si="0"/>
        <v>78771.3</v>
      </c>
      <c r="P8" s="34"/>
      <c r="Q8" s="35"/>
      <c r="R8" s="35"/>
      <c r="S8" s="35"/>
      <c r="T8" s="36"/>
    </row>
    <row r="9" spans="2:21" x14ac:dyDescent="0.25">
      <c r="B9" s="221"/>
      <c r="C9" s="37">
        <v>42581</v>
      </c>
      <c r="D9" s="38">
        <v>42567</v>
      </c>
      <c r="E9" s="39" t="s">
        <v>14</v>
      </c>
      <c r="F9" s="40">
        <v>48000</v>
      </c>
      <c r="G9" s="27">
        <v>42275</v>
      </c>
      <c r="H9" s="223"/>
      <c r="I9" s="28"/>
      <c r="J9" s="29"/>
      <c r="K9" s="29"/>
      <c r="L9" s="30"/>
      <c r="M9" s="31"/>
      <c r="N9" s="32"/>
      <c r="O9" s="41">
        <f t="shared" si="0"/>
        <v>48000</v>
      </c>
      <c r="P9" s="34"/>
      <c r="Q9" s="35"/>
      <c r="R9" s="35"/>
      <c r="S9" s="35"/>
      <c r="T9" s="36"/>
    </row>
    <row r="10" spans="2:21" ht="15.6" thickBot="1" x14ac:dyDescent="0.3">
      <c r="B10" s="226"/>
      <c r="C10" s="42">
        <v>42579</v>
      </c>
      <c r="D10" s="43">
        <v>42576</v>
      </c>
      <c r="E10" s="44" t="s">
        <v>15</v>
      </c>
      <c r="F10" s="45">
        <v>525</v>
      </c>
      <c r="G10" s="46">
        <v>42275</v>
      </c>
      <c r="H10" s="227"/>
      <c r="I10" s="47"/>
      <c r="J10" s="48"/>
      <c r="K10" s="48"/>
      <c r="L10" s="49"/>
      <c r="M10" s="50"/>
      <c r="N10" s="51"/>
      <c r="O10" s="52">
        <f t="shared" si="0"/>
        <v>525</v>
      </c>
      <c r="P10" s="53"/>
      <c r="Q10" s="54"/>
      <c r="R10" s="54"/>
      <c r="S10" s="54"/>
      <c r="T10" s="55"/>
    </row>
    <row r="11" spans="2:21" x14ac:dyDescent="0.25">
      <c r="B11" s="220" t="s">
        <v>16</v>
      </c>
      <c r="C11" s="9">
        <v>42586</v>
      </c>
      <c r="D11" s="10">
        <v>42580</v>
      </c>
      <c r="E11" s="11" t="s">
        <v>17</v>
      </c>
      <c r="F11" s="40">
        <v>58114.6</v>
      </c>
      <c r="G11" s="13">
        <v>42275</v>
      </c>
      <c r="H11" s="222">
        <f>SUM(F11:F17)</f>
        <v>361441.89</v>
      </c>
      <c r="I11" s="14"/>
      <c r="J11" s="15"/>
      <c r="K11" s="15"/>
      <c r="L11" s="16"/>
      <c r="M11" s="17"/>
      <c r="N11" s="18"/>
      <c r="O11" s="56"/>
      <c r="P11" s="19">
        <f t="shared" ref="P11:P17" si="1">F11</f>
        <v>58114.6</v>
      </c>
      <c r="Q11" s="21"/>
      <c r="R11" s="21"/>
      <c r="S11" s="21"/>
      <c r="T11" s="22"/>
    </row>
    <row r="12" spans="2:21" x14ac:dyDescent="0.25">
      <c r="B12" s="221"/>
      <c r="C12" s="23">
        <v>42586</v>
      </c>
      <c r="D12" s="24">
        <v>42576</v>
      </c>
      <c r="E12" s="25" t="s">
        <v>18</v>
      </c>
      <c r="F12" s="26">
        <v>85935.7</v>
      </c>
      <c r="G12" s="27"/>
      <c r="H12" s="223"/>
      <c r="I12" s="29"/>
      <c r="J12" s="29"/>
      <c r="K12" s="29"/>
      <c r="L12" s="30"/>
      <c r="M12" s="31"/>
      <c r="N12" s="32"/>
      <c r="O12" s="57"/>
      <c r="P12" s="58">
        <f t="shared" si="1"/>
        <v>85935.7</v>
      </c>
      <c r="Q12" s="35"/>
      <c r="R12" s="35"/>
      <c r="S12" s="35"/>
      <c r="T12" s="36"/>
    </row>
    <row r="13" spans="2:21" x14ac:dyDescent="0.25">
      <c r="B13" s="221"/>
      <c r="C13" s="37">
        <v>42586</v>
      </c>
      <c r="D13" s="38">
        <v>42571</v>
      </c>
      <c r="E13" s="39" t="s">
        <v>19</v>
      </c>
      <c r="F13" s="40">
        <v>9697.6</v>
      </c>
      <c r="G13" s="27"/>
      <c r="H13" s="223"/>
      <c r="I13" s="29"/>
      <c r="J13" s="29"/>
      <c r="K13" s="29"/>
      <c r="L13" s="30"/>
      <c r="M13" s="31"/>
      <c r="N13" s="32"/>
      <c r="O13" s="57"/>
      <c r="P13" s="41">
        <f t="shared" si="1"/>
        <v>9697.6</v>
      </c>
      <c r="Q13" s="35"/>
      <c r="R13" s="35"/>
      <c r="S13" s="35"/>
      <c r="T13" s="36"/>
    </row>
    <row r="14" spans="2:21" x14ac:dyDescent="0.25">
      <c r="B14" s="221"/>
      <c r="C14" s="23">
        <v>42586</v>
      </c>
      <c r="D14" s="24">
        <v>42580</v>
      </c>
      <c r="E14" s="25" t="s">
        <v>20</v>
      </c>
      <c r="F14" s="26">
        <v>122162.6</v>
      </c>
      <c r="G14" s="27">
        <v>42275</v>
      </c>
      <c r="H14" s="223"/>
      <c r="I14" s="28"/>
      <c r="J14" s="29"/>
      <c r="K14" s="29"/>
      <c r="L14" s="30"/>
      <c r="M14" s="31"/>
      <c r="N14" s="32"/>
      <c r="O14" s="57"/>
      <c r="P14" s="58">
        <f t="shared" si="1"/>
        <v>122162.6</v>
      </c>
      <c r="Q14" s="35"/>
      <c r="R14" s="35"/>
      <c r="S14" s="35"/>
      <c r="T14" s="36"/>
    </row>
    <row r="15" spans="2:21" x14ac:dyDescent="0.25">
      <c r="B15" s="221"/>
      <c r="C15" s="23">
        <v>42584</v>
      </c>
      <c r="D15" s="24">
        <v>42578</v>
      </c>
      <c r="E15" s="25" t="s">
        <v>21</v>
      </c>
      <c r="F15" s="26">
        <v>32474.2</v>
      </c>
      <c r="G15" s="27">
        <v>42275</v>
      </c>
      <c r="H15" s="223"/>
      <c r="I15" s="28"/>
      <c r="J15" s="29"/>
      <c r="K15" s="29"/>
      <c r="L15" s="30"/>
      <c r="M15" s="31"/>
      <c r="N15" s="32"/>
      <c r="O15" s="57"/>
      <c r="P15" s="58">
        <f>F15</f>
        <v>32474.2</v>
      </c>
      <c r="Q15" s="35"/>
      <c r="R15" s="35"/>
      <c r="S15" s="35"/>
      <c r="T15" s="36"/>
    </row>
    <row r="16" spans="2:21" x14ac:dyDescent="0.25">
      <c r="B16" s="221"/>
      <c r="C16" s="23">
        <v>42583</v>
      </c>
      <c r="D16" s="24">
        <v>42583</v>
      </c>
      <c r="E16" s="25" t="s">
        <v>22</v>
      </c>
      <c r="F16" s="26">
        <v>5057.1899999999996</v>
      </c>
      <c r="G16" s="27">
        <v>42275</v>
      </c>
      <c r="H16" s="223"/>
      <c r="I16" s="28"/>
      <c r="J16" s="29"/>
      <c r="K16" s="29"/>
      <c r="L16" s="30"/>
      <c r="M16" s="31"/>
      <c r="N16" s="32"/>
      <c r="O16" s="57"/>
      <c r="P16" s="58">
        <f t="shared" si="1"/>
        <v>5057.1899999999996</v>
      </c>
      <c r="Q16" s="35"/>
      <c r="R16" s="35"/>
      <c r="S16" s="35"/>
      <c r="T16" s="36"/>
    </row>
    <row r="17" spans="2:20" ht="15.6" thickBot="1" x14ac:dyDescent="0.3">
      <c r="B17" s="226"/>
      <c r="C17" s="37">
        <v>42602</v>
      </c>
      <c r="D17" s="38">
        <v>42587</v>
      </c>
      <c r="E17" s="39" t="s">
        <v>23</v>
      </c>
      <c r="F17" s="40">
        <v>48000</v>
      </c>
      <c r="G17" s="27">
        <v>42275</v>
      </c>
      <c r="H17" s="227"/>
      <c r="I17" s="28"/>
      <c r="J17" s="29"/>
      <c r="K17" s="29"/>
      <c r="L17" s="30"/>
      <c r="M17" s="31"/>
      <c r="N17" s="32"/>
      <c r="O17" s="57"/>
      <c r="P17" s="41">
        <f t="shared" si="1"/>
        <v>48000</v>
      </c>
      <c r="Q17" s="35"/>
      <c r="R17" s="35"/>
      <c r="S17" s="35"/>
      <c r="T17" s="36"/>
    </row>
    <row r="18" spans="2:20" x14ac:dyDescent="0.25">
      <c r="B18" s="220" t="s">
        <v>24</v>
      </c>
      <c r="C18" s="9">
        <v>42614</v>
      </c>
      <c r="D18" s="10">
        <v>42601</v>
      </c>
      <c r="E18" s="11" t="s">
        <v>25</v>
      </c>
      <c r="F18" s="12">
        <v>13402.8</v>
      </c>
      <c r="G18" s="13">
        <v>42313</v>
      </c>
      <c r="H18" s="222">
        <f>SUM(F18:F28)</f>
        <v>538754.3899999999</v>
      </c>
      <c r="I18" s="15"/>
      <c r="J18" s="14"/>
      <c r="K18" s="15"/>
      <c r="L18" s="16"/>
      <c r="M18" s="17"/>
      <c r="N18" s="18"/>
      <c r="O18" s="56"/>
      <c r="P18" s="20"/>
      <c r="Q18" s="59">
        <f t="shared" ref="Q18:Q28" si="2">F18</f>
        <v>13402.8</v>
      </c>
      <c r="R18" s="21"/>
      <c r="S18" s="21"/>
      <c r="T18" s="22"/>
    </row>
    <row r="19" spans="2:20" x14ac:dyDescent="0.25">
      <c r="B19" s="221"/>
      <c r="C19" s="23">
        <v>42614</v>
      </c>
      <c r="D19" s="24">
        <v>42601</v>
      </c>
      <c r="E19" s="25" t="s">
        <v>26</v>
      </c>
      <c r="F19" s="26">
        <v>206499.45</v>
      </c>
      <c r="G19" s="27">
        <v>42275</v>
      </c>
      <c r="H19" s="223"/>
      <c r="I19" s="28"/>
      <c r="J19" s="29"/>
      <c r="K19" s="29"/>
      <c r="L19" s="30"/>
      <c r="M19" s="31"/>
      <c r="N19" s="32"/>
      <c r="O19" s="57"/>
      <c r="P19" s="34"/>
      <c r="Q19" s="35">
        <f t="shared" si="2"/>
        <v>206499.45</v>
      </c>
      <c r="R19" s="35"/>
      <c r="S19" s="35"/>
      <c r="T19" s="36"/>
    </row>
    <row r="20" spans="2:20" x14ac:dyDescent="0.25">
      <c r="B20" s="221"/>
      <c r="C20" s="23">
        <v>42623</v>
      </c>
      <c r="D20" s="24">
        <v>42608</v>
      </c>
      <c r="E20" s="25" t="s">
        <v>27</v>
      </c>
      <c r="F20" s="26">
        <v>41397</v>
      </c>
      <c r="G20" s="27">
        <v>42313</v>
      </c>
      <c r="H20" s="223"/>
      <c r="I20" s="29"/>
      <c r="J20" s="28"/>
      <c r="K20" s="29"/>
      <c r="L20" s="30"/>
      <c r="M20" s="31"/>
      <c r="N20" s="32"/>
      <c r="O20" s="57"/>
      <c r="P20" s="34"/>
      <c r="Q20" s="35">
        <f t="shared" si="2"/>
        <v>41397</v>
      </c>
      <c r="R20" s="35"/>
      <c r="S20" s="35"/>
      <c r="T20" s="36"/>
    </row>
    <row r="21" spans="2:20" x14ac:dyDescent="0.25">
      <c r="B21" s="221"/>
      <c r="C21" s="37">
        <v>42623</v>
      </c>
      <c r="D21" s="38">
        <v>42611</v>
      </c>
      <c r="E21" s="39" t="s">
        <v>28</v>
      </c>
      <c r="F21" s="40">
        <v>48000</v>
      </c>
      <c r="G21" s="27">
        <v>42313</v>
      </c>
      <c r="H21" s="223"/>
      <c r="I21" s="29"/>
      <c r="J21" s="28"/>
      <c r="K21" s="29"/>
      <c r="L21" s="30"/>
      <c r="M21" s="31"/>
      <c r="N21" s="32"/>
      <c r="O21" s="57"/>
      <c r="P21" s="34"/>
      <c r="Q21" s="60">
        <f t="shared" si="2"/>
        <v>48000</v>
      </c>
      <c r="R21" s="35"/>
      <c r="S21" s="35"/>
      <c r="T21" s="36"/>
    </row>
    <row r="22" spans="2:20" x14ac:dyDescent="0.25">
      <c r="B22" s="221"/>
      <c r="C22" s="23">
        <v>42637</v>
      </c>
      <c r="D22" s="24">
        <v>42622</v>
      </c>
      <c r="E22" s="25" t="s">
        <v>29</v>
      </c>
      <c r="F22" s="26">
        <v>83612.55</v>
      </c>
      <c r="G22" s="27">
        <v>42275</v>
      </c>
      <c r="H22" s="223"/>
      <c r="I22" s="28"/>
      <c r="J22" s="29"/>
      <c r="K22" s="29"/>
      <c r="L22" s="30"/>
      <c r="M22" s="31"/>
      <c r="N22" s="32"/>
      <c r="O22" s="57"/>
      <c r="P22" s="34"/>
      <c r="Q22" s="35">
        <f t="shared" si="2"/>
        <v>83612.55</v>
      </c>
      <c r="R22" s="35"/>
      <c r="S22" s="35"/>
      <c r="T22" s="36"/>
    </row>
    <row r="23" spans="2:20" x14ac:dyDescent="0.25">
      <c r="B23" s="221"/>
      <c r="C23" s="23">
        <v>42642</v>
      </c>
      <c r="D23" s="24">
        <v>42630</v>
      </c>
      <c r="E23" s="25" t="s">
        <v>30</v>
      </c>
      <c r="F23" s="26">
        <v>102100.65</v>
      </c>
      <c r="G23" s="27">
        <v>42313</v>
      </c>
      <c r="H23" s="223"/>
      <c r="I23" s="29"/>
      <c r="J23" s="28"/>
      <c r="K23" s="29"/>
      <c r="L23" s="30"/>
      <c r="M23" s="31"/>
      <c r="N23" s="32"/>
      <c r="O23" s="57"/>
      <c r="P23" s="34"/>
      <c r="Q23" s="35">
        <f t="shared" si="2"/>
        <v>102100.65</v>
      </c>
      <c r="R23" s="35"/>
      <c r="S23" s="35"/>
      <c r="T23" s="36"/>
    </row>
    <row r="24" spans="2:20" x14ac:dyDescent="0.25">
      <c r="B24" s="221"/>
      <c r="C24" s="37">
        <v>42642</v>
      </c>
      <c r="D24" s="38">
        <v>42636</v>
      </c>
      <c r="E24" s="39" t="s">
        <v>31</v>
      </c>
      <c r="F24" s="40">
        <v>2184</v>
      </c>
      <c r="G24" s="27">
        <v>42313</v>
      </c>
      <c r="H24" s="223"/>
      <c r="I24" s="29"/>
      <c r="J24" s="28"/>
      <c r="K24" s="29"/>
      <c r="L24" s="30"/>
      <c r="M24" s="31"/>
      <c r="N24" s="32"/>
      <c r="O24" s="57"/>
      <c r="P24" s="34"/>
      <c r="Q24" s="60">
        <f t="shared" si="2"/>
        <v>2184</v>
      </c>
      <c r="R24" s="35"/>
      <c r="S24" s="35"/>
      <c r="T24" s="36"/>
    </row>
    <row r="25" spans="2:20" x14ac:dyDescent="0.25">
      <c r="B25" s="221"/>
      <c r="C25" s="37">
        <v>42642</v>
      </c>
      <c r="D25" s="38">
        <v>42642</v>
      </c>
      <c r="E25" s="39" t="s">
        <v>32</v>
      </c>
      <c r="F25" s="40">
        <v>916.99</v>
      </c>
      <c r="G25" s="27">
        <v>42313</v>
      </c>
      <c r="H25" s="223"/>
      <c r="I25" s="29"/>
      <c r="J25" s="28"/>
      <c r="K25" s="29"/>
      <c r="L25" s="30"/>
      <c r="M25" s="31"/>
      <c r="N25" s="32"/>
      <c r="O25" s="57"/>
      <c r="P25" s="34"/>
      <c r="Q25" s="60">
        <f t="shared" si="2"/>
        <v>916.99</v>
      </c>
      <c r="R25" s="35"/>
      <c r="S25" s="35"/>
      <c r="T25" s="36"/>
    </row>
    <row r="26" spans="2:20" x14ac:dyDescent="0.25">
      <c r="B26" s="221"/>
      <c r="C26" s="37">
        <v>42621</v>
      </c>
      <c r="D26" s="38">
        <v>42611</v>
      </c>
      <c r="E26" s="39" t="s">
        <v>33</v>
      </c>
      <c r="F26" s="40">
        <v>38338</v>
      </c>
      <c r="G26" s="27">
        <v>42275</v>
      </c>
      <c r="H26" s="223"/>
      <c r="I26" s="28"/>
      <c r="J26" s="29"/>
      <c r="K26" s="29"/>
      <c r="L26" s="30"/>
      <c r="M26" s="31"/>
      <c r="N26" s="32"/>
      <c r="O26" s="57"/>
      <c r="P26" s="34"/>
      <c r="Q26" s="60">
        <f t="shared" si="2"/>
        <v>38338</v>
      </c>
      <c r="R26" s="35"/>
      <c r="S26" s="35"/>
      <c r="T26" s="36"/>
    </row>
    <row r="27" spans="2:20" x14ac:dyDescent="0.25">
      <c r="B27" s="221"/>
      <c r="C27" s="37">
        <v>42627</v>
      </c>
      <c r="D27" s="38">
        <v>42622</v>
      </c>
      <c r="E27" s="39" t="s">
        <v>34</v>
      </c>
      <c r="F27" s="40">
        <v>1572</v>
      </c>
      <c r="G27" s="27">
        <v>42313</v>
      </c>
      <c r="H27" s="223"/>
      <c r="I27" s="29"/>
      <c r="J27" s="28"/>
      <c r="K27" s="29"/>
      <c r="L27" s="30"/>
      <c r="M27" s="31"/>
      <c r="N27" s="32"/>
      <c r="O27" s="57"/>
      <c r="P27" s="34"/>
      <c r="Q27" s="60">
        <f t="shared" si="2"/>
        <v>1572</v>
      </c>
      <c r="R27" s="35"/>
      <c r="S27" s="35"/>
      <c r="T27" s="36"/>
    </row>
    <row r="28" spans="2:20" ht="15.6" thickBot="1" x14ac:dyDescent="0.3">
      <c r="B28" s="221"/>
      <c r="C28" s="37">
        <v>42626</v>
      </c>
      <c r="D28" s="38">
        <v>42626</v>
      </c>
      <c r="E28" s="39" t="s">
        <v>35</v>
      </c>
      <c r="F28" s="40">
        <v>730.95</v>
      </c>
      <c r="G28" s="27">
        <v>42313</v>
      </c>
      <c r="H28" s="223"/>
      <c r="I28" s="29"/>
      <c r="J28" s="28"/>
      <c r="K28" s="29"/>
      <c r="L28" s="30"/>
      <c r="M28" s="31"/>
      <c r="N28" s="32"/>
      <c r="O28" s="57"/>
      <c r="P28" s="34"/>
      <c r="Q28" s="60">
        <f t="shared" si="2"/>
        <v>730.95</v>
      </c>
      <c r="R28" s="35"/>
      <c r="S28" s="35"/>
      <c r="T28" s="36"/>
    </row>
    <row r="29" spans="2:20" x14ac:dyDescent="0.25">
      <c r="B29" s="220" t="s">
        <v>36</v>
      </c>
      <c r="C29" s="9">
        <v>42644</v>
      </c>
      <c r="D29" s="10">
        <v>42603</v>
      </c>
      <c r="E29" s="11" t="s">
        <v>37</v>
      </c>
      <c r="F29" s="12">
        <v>48000</v>
      </c>
      <c r="G29" s="13">
        <v>42313</v>
      </c>
      <c r="H29" s="222">
        <f>SUM(F29:F36)</f>
        <v>446050.05</v>
      </c>
      <c r="I29" s="15"/>
      <c r="J29" s="14"/>
      <c r="K29" s="15"/>
      <c r="L29" s="16"/>
      <c r="M29" s="17"/>
      <c r="N29" s="18"/>
      <c r="O29" s="56"/>
      <c r="P29" s="20"/>
      <c r="Q29" s="21"/>
      <c r="R29" s="59">
        <f t="shared" ref="R29:R36" si="3">F29</f>
        <v>48000</v>
      </c>
      <c r="S29" s="21"/>
      <c r="T29" s="22"/>
    </row>
    <row r="30" spans="2:20" x14ac:dyDescent="0.25">
      <c r="B30" s="221"/>
      <c r="C30" s="23">
        <v>42649</v>
      </c>
      <c r="D30" s="24">
        <v>42640</v>
      </c>
      <c r="E30" s="25" t="s">
        <v>38</v>
      </c>
      <c r="F30" s="26">
        <v>231725.2</v>
      </c>
      <c r="G30" s="27">
        <v>42313</v>
      </c>
      <c r="H30" s="223"/>
      <c r="I30" s="29"/>
      <c r="J30" s="28"/>
      <c r="K30" s="29"/>
      <c r="L30" s="30"/>
      <c r="M30" s="31"/>
      <c r="N30" s="32"/>
      <c r="O30" s="57"/>
      <c r="P30" s="34"/>
      <c r="Q30" s="35"/>
      <c r="R30" s="35">
        <f t="shared" si="3"/>
        <v>231725.2</v>
      </c>
      <c r="S30" s="35"/>
      <c r="T30" s="36"/>
    </row>
    <row r="31" spans="2:20" x14ac:dyDescent="0.25">
      <c r="B31" s="221"/>
      <c r="C31" s="23">
        <v>42656</v>
      </c>
      <c r="D31" s="24">
        <v>42636</v>
      </c>
      <c r="E31" s="25" t="s">
        <v>39</v>
      </c>
      <c r="F31" s="26">
        <v>15724.8</v>
      </c>
      <c r="G31" s="27">
        <v>42313</v>
      </c>
      <c r="H31" s="223"/>
      <c r="I31" s="29"/>
      <c r="J31" s="28"/>
      <c r="K31" s="29"/>
      <c r="L31" s="30"/>
      <c r="M31" s="31"/>
      <c r="N31" s="32"/>
      <c r="O31" s="57"/>
      <c r="P31" s="34"/>
      <c r="Q31" s="35"/>
      <c r="R31" s="35">
        <f t="shared" si="3"/>
        <v>15724.8</v>
      </c>
      <c r="S31" s="35"/>
      <c r="T31" s="36"/>
    </row>
    <row r="32" spans="2:20" x14ac:dyDescent="0.25">
      <c r="B32" s="221"/>
      <c r="C32" s="23">
        <v>42651</v>
      </c>
      <c r="D32" s="24">
        <v>42640</v>
      </c>
      <c r="E32" s="25" t="s">
        <v>40</v>
      </c>
      <c r="F32" s="26">
        <v>51510.95</v>
      </c>
      <c r="G32" s="27">
        <v>42313</v>
      </c>
      <c r="H32" s="223"/>
      <c r="I32" s="29"/>
      <c r="J32" s="28"/>
      <c r="K32" s="29"/>
      <c r="L32" s="30"/>
      <c r="M32" s="31"/>
      <c r="N32" s="32"/>
      <c r="O32" s="57"/>
      <c r="P32" s="34"/>
      <c r="Q32" s="35"/>
      <c r="R32" s="35">
        <f t="shared" si="3"/>
        <v>51510.95</v>
      </c>
      <c r="S32" s="35"/>
      <c r="T32" s="36"/>
    </row>
    <row r="33" spans="2:20" x14ac:dyDescent="0.25">
      <c r="B33" s="221"/>
      <c r="C33" s="37">
        <v>42649</v>
      </c>
      <c r="D33" s="38">
        <v>42629</v>
      </c>
      <c r="E33" s="39" t="s">
        <v>41</v>
      </c>
      <c r="F33" s="40">
        <v>14246.25</v>
      </c>
      <c r="G33" s="27">
        <v>42313</v>
      </c>
      <c r="H33" s="223"/>
      <c r="I33" s="29"/>
      <c r="J33" s="28"/>
      <c r="K33" s="29"/>
      <c r="L33" s="30"/>
      <c r="M33" s="31"/>
      <c r="N33" s="32"/>
      <c r="O33" s="57"/>
      <c r="P33" s="34"/>
      <c r="Q33" s="35"/>
      <c r="R33" s="60">
        <f t="shared" si="3"/>
        <v>14246.25</v>
      </c>
      <c r="S33" s="35"/>
      <c r="T33" s="36"/>
    </row>
    <row r="34" spans="2:20" x14ac:dyDescent="0.25">
      <c r="B34" s="221"/>
      <c r="C34" s="37">
        <v>42656</v>
      </c>
      <c r="D34" s="38">
        <v>42640</v>
      </c>
      <c r="E34" s="39" t="s">
        <v>42</v>
      </c>
      <c r="F34" s="40">
        <v>20333.55</v>
      </c>
      <c r="G34" s="27">
        <v>42313</v>
      </c>
      <c r="H34" s="223"/>
      <c r="I34" s="29"/>
      <c r="J34" s="28"/>
      <c r="K34" s="29"/>
      <c r="L34" s="30"/>
      <c r="M34" s="31"/>
      <c r="N34" s="32"/>
      <c r="O34" s="57"/>
      <c r="P34" s="34"/>
      <c r="Q34" s="35"/>
      <c r="R34" s="60">
        <f t="shared" si="3"/>
        <v>20333.55</v>
      </c>
      <c r="S34" s="35"/>
      <c r="T34" s="36"/>
    </row>
    <row r="35" spans="2:20" x14ac:dyDescent="0.25">
      <c r="B35" s="221"/>
      <c r="C35" s="37">
        <v>42672</v>
      </c>
      <c r="D35" s="38">
        <v>42660</v>
      </c>
      <c r="E35" s="39" t="s">
        <v>43</v>
      </c>
      <c r="F35" s="40">
        <v>48000</v>
      </c>
      <c r="G35" s="27">
        <v>42313</v>
      </c>
      <c r="H35" s="223"/>
      <c r="I35" s="29"/>
      <c r="J35" s="28"/>
      <c r="K35" s="29"/>
      <c r="L35" s="30"/>
      <c r="M35" s="31"/>
      <c r="N35" s="32"/>
      <c r="O35" s="57"/>
      <c r="P35" s="34"/>
      <c r="Q35" s="35"/>
      <c r="R35" s="60">
        <f t="shared" si="3"/>
        <v>48000</v>
      </c>
      <c r="S35" s="35"/>
      <c r="T35" s="36"/>
    </row>
    <row r="36" spans="2:20" ht="15.6" thickBot="1" x14ac:dyDescent="0.3">
      <c r="B36" s="221"/>
      <c r="C36" s="23">
        <v>42665</v>
      </c>
      <c r="D36" s="24">
        <v>42656</v>
      </c>
      <c r="E36" s="25" t="s">
        <v>44</v>
      </c>
      <c r="F36" s="26">
        <v>16509.3</v>
      </c>
      <c r="G36" s="27">
        <v>42313</v>
      </c>
      <c r="H36" s="223"/>
      <c r="I36" s="29"/>
      <c r="J36" s="28"/>
      <c r="K36" s="29"/>
      <c r="L36" s="30"/>
      <c r="M36" s="31"/>
      <c r="N36" s="32"/>
      <c r="O36" s="57"/>
      <c r="P36" s="34"/>
      <c r="Q36" s="35"/>
      <c r="R36" s="35">
        <f t="shared" si="3"/>
        <v>16509.3</v>
      </c>
      <c r="S36" s="35"/>
      <c r="T36" s="36"/>
    </row>
    <row r="37" spans="2:20" x14ac:dyDescent="0.25">
      <c r="B37" s="220" t="s">
        <v>45</v>
      </c>
      <c r="C37" s="9">
        <v>42686</v>
      </c>
      <c r="D37" s="10">
        <v>42674</v>
      </c>
      <c r="E37" s="11" t="s">
        <v>46</v>
      </c>
      <c r="F37" s="12">
        <v>48000</v>
      </c>
      <c r="G37" s="13">
        <v>42313</v>
      </c>
      <c r="H37" s="222">
        <f>SUM(F37:F39)</f>
        <v>86410.9</v>
      </c>
      <c r="I37" s="15"/>
      <c r="J37" s="14"/>
      <c r="K37" s="15"/>
      <c r="L37" s="16"/>
      <c r="M37" s="17"/>
      <c r="N37" s="18"/>
      <c r="O37" s="56"/>
      <c r="P37" s="20"/>
      <c r="Q37" s="21"/>
      <c r="R37" s="21"/>
      <c r="S37" s="59">
        <f>F37</f>
        <v>48000</v>
      </c>
      <c r="T37" s="22"/>
    </row>
    <row r="38" spans="2:20" x14ac:dyDescent="0.25">
      <c r="B38" s="221"/>
      <c r="C38" s="23">
        <v>42700</v>
      </c>
      <c r="D38" s="24">
        <v>42688</v>
      </c>
      <c r="E38" s="25" t="s">
        <v>47</v>
      </c>
      <c r="F38" s="26">
        <v>38375.9</v>
      </c>
      <c r="G38" s="27">
        <v>42313</v>
      </c>
      <c r="H38" s="223"/>
      <c r="I38" s="29"/>
      <c r="J38" s="28"/>
      <c r="K38" s="29"/>
      <c r="L38" s="30"/>
      <c r="M38" s="31"/>
      <c r="N38" s="32"/>
      <c r="O38" s="57"/>
      <c r="P38" s="34"/>
      <c r="Q38" s="35"/>
      <c r="R38" s="35"/>
      <c r="S38" s="35">
        <f>F38</f>
        <v>38375.9</v>
      </c>
      <c r="T38" s="36"/>
    </row>
    <row r="39" spans="2:20" ht="15.6" thickBot="1" x14ac:dyDescent="0.3">
      <c r="B39" s="221"/>
      <c r="C39" s="23">
        <v>42700</v>
      </c>
      <c r="D39" s="24">
        <v>42699</v>
      </c>
      <c r="E39" s="25" t="s">
        <v>48</v>
      </c>
      <c r="F39" s="26">
        <v>35</v>
      </c>
      <c r="G39" s="27">
        <v>42313</v>
      </c>
      <c r="H39" s="223"/>
      <c r="I39" s="29"/>
      <c r="J39" s="28"/>
      <c r="K39" s="29"/>
      <c r="L39" s="30"/>
      <c r="M39" s="31"/>
      <c r="N39" s="32"/>
      <c r="O39" s="57"/>
      <c r="P39" s="34"/>
      <c r="Q39" s="35"/>
      <c r="R39" s="35"/>
      <c r="S39" s="35">
        <f>F39</f>
        <v>35</v>
      </c>
      <c r="T39" s="36"/>
    </row>
    <row r="40" spans="2:20" x14ac:dyDescent="0.25">
      <c r="B40" s="220" t="s">
        <v>49</v>
      </c>
      <c r="C40" s="9">
        <v>42707</v>
      </c>
      <c r="D40" s="10">
        <v>42695</v>
      </c>
      <c r="E40" s="11" t="s">
        <v>50</v>
      </c>
      <c r="F40" s="12">
        <v>48850</v>
      </c>
      <c r="G40" s="13"/>
      <c r="H40" s="222">
        <f>SUM(F40:F52)</f>
        <v>322983.75999999995</v>
      </c>
      <c r="I40" s="15"/>
      <c r="J40" s="15"/>
      <c r="K40" s="15"/>
      <c r="L40" s="61"/>
      <c r="M40" s="62"/>
      <c r="N40" s="63"/>
      <c r="O40" s="64"/>
      <c r="P40" s="65"/>
      <c r="Q40" s="21"/>
      <c r="R40" s="21"/>
      <c r="S40" s="21"/>
      <c r="T40" s="66">
        <f t="shared" ref="T40:T52" si="4">F40</f>
        <v>48850</v>
      </c>
    </row>
    <row r="41" spans="2:20" x14ac:dyDescent="0.25">
      <c r="B41" s="221"/>
      <c r="C41" s="37">
        <v>42705</v>
      </c>
      <c r="D41" s="38">
        <v>42691</v>
      </c>
      <c r="E41" s="39" t="s">
        <v>51</v>
      </c>
      <c r="F41" s="40">
        <v>57837.599999999999</v>
      </c>
      <c r="G41" s="27"/>
      <c r="H41" s="223"/>
      <c r="I41" s="29"/>
      <c r="J41" s="29"/>
      <c r="K41" s="29"/>
      <c r="L41" s="67"/>
      <c r="M41" s="68"/>
      <c r="N41" s="69"/>
      <c r="O41" s="70"/>
      <c r="P41" s="71"/>
      <c r="Q41" s="35"/>
      <c r="R41" s="35"/>
      <c r="S41" s="35"/>
      <c r="T41" s="72">
        <f t="shared" si="4"/>
        <v>57837.599999999999</v>
      </c>
    </row>
    <row r="42" spans="2:20" x14ac:dyDescent="0.25">
      <c r="B42" s="221"/>
      <c r="C42" s="37">
        <v>42728</v>
      </c>
      <c r="D42" s="38">
        <v>42712</v>
      </c>
      <c r="E42" s="39" t="s">
        <v>52</v>
      </c>
      <c r="F42" s="40">
        <v>48000</v>
      </c>
      <c r="G42" s="27"/>
      <c r="H42" s="223"/>
      <c r="I42" s="29"/>
      <c r="J42" s="29"/>
      <c r="K42" s="29"/>
      <c r="L42" s="67"/>
      <c r="M42" s="68"/>
      <c r="N42" s="69"/>
      <c r="O42" s="70"/>
      <c r="P42" s="71"/>
      <c r="Q42" s="35"/>
      <c r="R42" s="35"/>
      <c r="S42" s="35"/>
      <c r="T42" s="72">
        <f t="shared" si="4"/>
        <v>48000</v>
      </c>
    </row>
    <row r="43" spans="2:20" x14ac:dyDescent="0.25">
      <c r="B43" s="221"/>
      <c r="C43" s="23">
        <v>42714</v>
      </c>
      <c r="D43" s="24">
        <v>42702</v>
      </c>
      <c r="E43" s="25" t="s">
        <v>53</v>
      </c>
      <c r="F43" s="26">
        <v>41614.5</v>
      </c>
      <c r="G43" s="27"/>
      <c r="H43" s="223"/>
      <c r="I43" s="29"/>
      <c r="J43" s="29"/>
      <c r="K43" s="29"/>
      <c r="L43" s="67"/>
      <c r="M43" s="68"/>
      <c r="N43" s="69"/>
      <c r="O43" s="70"/>
      <c r="P43" s="71"/>
      <c r="Q43" s="35"/>
      <c r="R43" s="35"/>
      <c r="S43" s="35"/>
      <c r="T43" s="36">
        <f t="shared" si="4"/>
        <v>41614.5</v>
      </c>
    </row>
    <row r="44" spans="2:20" x14ac:dyDescent="0.25">
      <c r="B44" s="221"/>
      <c r="C44" s="23">
        <v>42707</v>
      </c>
      <c r="D44" s="24">
        <v>42698</v>
      </c>
      <c r="E44" s="25" t="s">
        <v>54</v>
      </c>
      <c r="F44" s="26">
        <v>17670</v>
      </c>
      <c r="G44" s="27"/>
      <c r="H44" s="223"/>
      <c r="I44" s="29"/>
      <c r="J44" s="29"/>
      <c r="K44" s="29"/>
      <c r="L44" s="30"/>
      <c r="M44" s="68"/>
      <c r="N44" s="32"/>
      <c r="O44" s="57"/>
      <c r="P44" s="34"/>
      <c r="Q44" s="35"/>
      <c r="R44" s="35"/>
      <c r="S44" s="35"/>
      <c r="T44" s="36">
        <f t="shared" si="4"/>
        <v>17670</v>
      </c>
    </row>
    <row r="45" spans="2:20" x14ac:dyDescent="0.25">
      <c r="B45" s="221"/>
      <c r="C45" s="23">
        <v>42720</v>
      </c>
      <c r="D45" s="24">
        <v>42710</v>
      </c>
      <c r="E45" s="25" t="s">
        <v>55</v>
      </c>
      <c r="F45" s="26">
        <v>43959</v>
      </c>
      <c r="G45" s="27">
        <v>42338</v>
      </c>
      <c r="H45" s="223"/>
      <c r="I45" s="29"/>
      <c r="J45" s="29"/>
      <c r="K45" s="28"/>
      <c r="L45" s="30"/>
      <c r="M45" s="31"/>
      <c r="N45" s="32"/>
      <c r="O45" s="57"/>
      <c r="P45" s="34"/>
      <c r="Q45" s="35"/>
      <c r="R45" s="35"/>
      <c r="S45" s="35"/>
      <c r="T45" s="36">
        <f t="shared" si="4"/>
        <v>43959</v>
      </c>
    </row>
    <row r="46" spans="2:20" x14ac:dyDescent="0.25">
      <c r="B46" s="221"/>
      <c r="C46" s="37">
        <v>42710</v>
      </c>
      <c r="D46" s="38">
        <v>42707</v>
      </c>
      <c r="E46" s="39" t="s">
        <v>56</v>
      </c>
      <c r="F46" s="40">
        <v>1960</v>
      </c>
      <c r="G46" s="73"/>
      <c r="H46" s="223"/>
      <c r="I46" s="28"/>
      <c r="J46" s="28"/>
      <c r="K46" s="28"/>
      <c r="L46" s="30"/>
      <c r="M46" s="31"/>
      <c r="N46" s="32"/>
      <c r="O46" s="57"/>
      <c r="P46" s="34"/>
      <c r="Q46" s="35"/>
      <c r="R46" s="35"/>
      <c r="S46" s="35"/>
      <c r="T46" s="72">
        <f t="shared" si="4"/>
        <v>1960</v>
      </c>
    </row>
    <row r="47" spans="2:20" x14ac:dyDescent="0.25">
      <c r="B47" s="221"/>
      <c r="C47" s="37">
        <v>42735</v>
      </c>
      <c r="D47" s="38">
        <v>42719</v>
      </c>
      <c r="E47" s="39" t="s">
        <v>57</v>
      </c>
      <c r="F47" s="40">
        <v>48000</v>
      </c>
      <c r="G47" s="27"/>
      <c r="H47" s="223"/>
      <c r="I47" s="29"/>
      <c r="J47" s="29"/>
      <c r="K47" s="29"/>
      <c r="L47" s="67"/>
      <c r="M47" s="68"/>
      <c r="N47" s="69"/>
      <c r="O47" s="70"/>
      <c r="P47" s="71"/>
      <c r="Q47" s="35"/>
      <c r="R47" s="35"/>
      <c r="S47" s="35"/>
      <c r="T47" s="72">
        <f t="shared" si="4"/>
        <v>48000</v>
      </c>
    </row>
    <row r="48" spans="2:20" x14ac:dyDescent="0.25">
      <c r="B48" s="221"/>
      <c r="C48" s="23">
        <v>42721</v>
      </c>
      <c r="D48" s="24">
        <v>42720</v>
      </c>
      <c r="E48" s="25" t="s">
        <v>58</v>
      </c>
      <c r="F48" s="26">
        <v>35</v>
      </c>
      <c r="G48" s="27"/>
      <c r="H48" s="223"/>
      <c r="I48" s="29"/>
      <c r="J48" s="29"/>
      <c r="K48" s="29"/>
      <c r="L48" s="67"/>
      <c r="M48" s="68"/>
      <c r="N48" s="69"/>
      <c r="O48" s="70"/>
      <c r="P48" s="71"/>
      <c r="Q48" s="35"/>
      <c r="R48" s="35"/>
      <c r="S48" s="35"/>
      <c r="T48" s="36">
        <f t="shared" si="4"/>
        <v>35</v>
      </c>
    </row>
    <row r="49" spans="2:20" x14ac:dyDescent="0.25">
      <c r="B49" s="221"/>
      <c r="C49" s="37">
        <v>42719</v>
      </c>
      <c r="D49" s="38">
        <v>42702</v>
      </c>
      <c r="E49" s="39" t="s">
        <v>59</v>
      </c>
      <c r="F49" s="40">
        <v>3714.9</v>
      </c>
      <c r="G49" s="27"/>
      <c r="H49" s="223"/>
      <c r="I49" s="29"/>
      <c r="J49" s="29"/>
      <c r="K49" s="29"/>
      <c r="L49" s="67"/>
      <c r="M49" s="68"/>
      <c r="N49" s="69"/>
      <c r="O49" s="70"/>
      <c r="P49" s="71"/>
      <c r="Q49" s="35"/>
      <c r="R49" s="35"/>
      <c r="S49" s="35"/>
      <c r="T49" s="72">
        <f t="shared" si="4"/>
        <v>3714.9</v>
      </c>
    </row>
    <row r="50" spans="2:20" x14ac:dyDescent="0.25">
      <c r="B50" s="221"/>
      <c r="C50" s="37">
        <v>42733</v>
      </c>
      <c r="D50" s="38">
        <v>42718</v>
      </c>
      <c r="E50" s="39" t="s">
        <v>60</v>
      </c>
      <c r="F50" s="40">
        <v>8027.6</v>
      </c>
      <c r="G50" s="27"/>
      <c r="H50" s="223"/>
      <c r="I50" s="29"/>
      <c r="J50" s="29"/>
      <c r="K50" s="29"/>
      <c r="L50" s="30"/>
      <c r="M50" s="68"/>
      <c r="N50" s="32"/>
      <c r="O50" s="57"/>
      <c r="P50" s="34"/>
      <c r="Q50" s="35"/>
      <c r="R50" s="35"/>
      <c r="S50" s="35"/>
      <c r="T50" s="72">
        <f t="shared" si="4"/>
        <v>8027.6</v>
      </c>
    </row>
    <row r="51" spans="2:20" x14ac:dyDescent="0.25">
      <c r="B51" s="221"/>
      <c r="C51" s="37">
        <v>42721</v>
      </c>
      <c r="D51" s="38">
        <v>42718</v>
      </c>
      <c r="E51" s="39" t="s">
        <v>61</v>
      </c>
      <c r="F51" s="40">
        <v>2135</v>
      </c>
      <c r="G51" s="27">
        <v>42338</v>
      </c>
      <c r="H51" s="223"/>
      <c r="I51" s="29"/>
      <c r="J51" s="29"/>
      <c r="K51" s="28"/>
      <c r="L51" s="30"/>
      <c r="M51" s="31"/>
      <c r="N51" s="32"/>
      <c r="O51" s="57"/>
      <c r="P51" s="34"/>
      <c r="Q51" s="35"/>
      <c r="R51" s="35"/>
      <c r="S51" s="35"/>
      <c r="T51" s="72">
        <f t="shared" si="4"/>
        <v>2135</v>
      </c>
    </row>
    <row r="52" spans="2:20" ht="15.6" thickBot="1" x14ac:dyDescent="0.3">
      <c r="B52" s="221"/>
      <c r="C52" s="37">
        <v>42720</v>
      </c>
      <c r="D52" s="38">
        <v>42720</v>
      </c>
      <c r="E52" s="39" t="s">
        <v>62</v>
      </c>
      <c r="F52" s="40">
        <v>1180.1600000000001</v>
      </c>
      <c r="G52" s="73"/>
      <c r="H52" s="223"/>
      <c r="I52" s="28"/>
      <c r="J52" s="28"/>
      <c r="K52" s="28"/>
      <c r="L52" s="30"/>
      <c r="M52" s="31"/>
      <c r="N52" s="32"/>
      <c r="O52" s="57"/>
      <c r="P52" s="34"/>
      <c r="Q52" s="35"/>
      <c r="R52" s="35"/>
      <c r="S52" s="35"/>
      <c r="T52" s="72">
        <f t="shared" si="4"/>
        <v>1180.1600000000001</v>
      </c>
    </row>
    <row r="53" spans="2:20" x14ac:dyDescent="0.25">
      <c r="B53" s="220" t="s">
        <v>63</v>
      </c>
      <c r="C53" s="74">
        <v>42740</v>
      </c>
      <c r="D53" s="75">
        <v>42720</v>
      </c>
      <c r="E53" s="76" t="s">
        <v>64</v>
      </c>
      <c r="F53" s="77">
        <v>98012.4</v>
      </c>
      <c r="G53" s="13"/>
      <c r="H53" s="222">
        <f>SUM(F53:F58)</f>
        <v>211341.09999999998</v>
      </c>
      <c r="I53" s="15"/>
      <c r="J53" s="15"/>
      <c r="K53" s="15"/>
      <c r="L53" s="61"/>
      <c r="M53" s="62"/>
      <c r="N53" s="63"/>
      <c r="O53" s="64"/>
      <c r="P53" s="65"/>
      <c r="Q53" s="21"/>
      <c r="R53" s="21">
        <f t="shared" ref="R53:R58" si="5">F53</f>
        <v>98012.4</v>
      </c>
      <c r="S53" s="21"/>
      <c r="T53" s="22"/>
    </row>
    <row r="54" spans="2:20" x14ac:dyDescent="0.25">
      <c r="B54" s="221"/>
      <c r="C54" s="23">
        <v>42755</v>
      </c>
      <c r="D54" s="24">
        <v>42742</v>
      </c>
      <c r="E54" s="25" t="s">
        <v>65</v>
      </c>
      <c r="F54" s="26">
        <v>16606.7</v>
      </c>
      <c r="G54" s="27"/>
      <c r="H54" s="223"/>
      <c r="I54" s="29"/>
      <c r="J54" s="29"/>
      <c r="K54" s="29"/>
      <c r="L54" s="67"/>
      <c r="M54" s="68"/>
      <c r="N54" s="69"/>
      <c r="O54" s="70"/>
      <c r="P54" s="71"/>
      <c r="Q54" s="35"/>
      <c r="R54" s="35">
        <f t="shared" si="5"/>
        <v>16606.7</v>
      </c>
      <c r="S54" s="35"/>
      <c r="T54" s="36"/>
    </row>
    <row r="55" spans="2:20" x14ac:dyDescent="0.25">
      <c r="B55" s="221"/>
      <c r="C55" s="23">
        <v>42749</v>
      </c>
      <c r="D55" s="24">
        <v>42726</v>
      </c>
      <c r="E55" s="25" t="s">
        <v>66</v>
      </c>
      <c r="F55" s="26">
        <v>6784</v>
      </c>
      <c r="G55" s="27"/>
      <c r="H55" s="223"/>
      <c r="I55" s="29"/>
      <c r="J55" s="29"/>
      <c r="K55" s="29"/>
      <c r="L55" s="67"/>
      <c r="M55" s="68"/>
      <c r="N55" s="69"/>
      <c r="O55" s="70"/>
      <c r="P55" s="71"/>
      <c r="Q55" s="35"/>
      <c r="R55" s="35">
        <f t="shared" si="5"/>
        <v>6784</v>
      </c>
      <c r="S55" s="35"/>
      <c r="T55" s="36"/>
    </row>
    <row r="56" spans="2:20" x14ac:dyDescent="0.25">
      <c r="B56" s="221"/>
      <c r="C56" s="78">
        <v>42763</v>
      </c>
      <c r="D56" s="38">
        <v>42752</v>
      </c>
      <c r="E56" s="39" t="s">
        <v>67</v>
      </c>
      <c r="F56" s="40">
        <v>48850</v>
      </c>
      <c r="G56" s="73"/>
      <c r="H56" s="223"/>
      <c r="I56" s="28"/>
      <c r="J56" s="28"/>
      <c r="K56" s="28"/>
      <c r="L56" s="67"/>
      <c r="M56" s="68"/>
      <c r="N56" s="69"/>
      <c r="O56" s="70"/>
      <c r="P56" s="71"/>
      <c r="Q56" s="35"/>
      <c r="R56" s="60">
        <f t="shared" si="5"/>
        <v>48850</v>
      </c>
      <c r="S56" s="35"/>
      <c r="T56" s="36"/>
    </row>
    <row r="57" spans="2:20" x14ac:dyDescent="0.25">
      <c r="B57" s="221"/>
      <c r="C57" s="37">
        <v>42759</v>
      </c>
      <c r="D57" s="38">
        <v>42755</v>
      </c>
      <c r="E57" s="39" t="s">
        <v>68</v>
      </c>
      <c r="F57" s="40">
        <v>1880</v>
      </c>
      <c r="G57" s="27"/>
      <c r="H57" s="223"/>
      <c r="I57" s="29"/>
      <c r="J57" s="29"/>
      <c r="K57" s="29"/>
      <c r="L57" s="67"/>
      <c r="M57" s="68"/>
      <c r="N57" s="69"/>
      <c r="O57" s="70"/>
      <c r="P57" s="71"/>
      <c r="Q57" s="35"/>
      <c r="R57" s="60">
        <f t="shared" si="5"/>
        <v>1880</v>
      </c>
      <c r="S57" s="35"/>
      <c r="T57" s="36"/>
    </row>
    <row r="58" spans="2:20" ht="15.6" thickBot="1" x14ac:dyDescent="0.3">
      <c r="B58" s="221"/>
      <c r="C58" s="37">
        <v>42754</v>
      </c>
      <c r="D58" s="38">
        <v>42731</v>
      </c>
      <c r="E58" s="39" t="s">
        <v>69</v>
      </c>
      <c r="F58" s="40">
        <v>39208</v>
      </c>
      <c r="G58" s="27"/>
      <c r="H58" s="223"/>
      <c r="I58" s="29"/>
      <c r="J58" s="29"/>
      <c r="K58" s="29"/>
      <c r="L58" s="67"/>
      <c r="M58" s="68"/>
      <c r="N58" s="69"/>
      <c r="O58" s="70"/>
      <c r="P58" s="71"/>
      <c r="Q58" s="35"/>
      <c r="R58" s="60">
        <f t="shared" si="5"/>
        <v>39208</v>
      </c>
      <c r="S58" s="35"/>
      <c r="T58" s="36"/>
    </row>
    <row r="59" spans="2:20" x14ac:dyDescent="0.25">
      <c r="B59" s="220" t="s">
        <v>70</v>
      </c>
      <c r="C59" s="9">
        <v>42784</v>
      </c>
      <c r="D59" s="10">
        <v>42774</v>
      </c>
      <c r="E59" s="11" t="s">
        <v>71</v>
      </c>
      <c r="F59" s="12">
        <v>48000</v>
      </c>
      <c r="G59" s="13"/>
      <c r="H59" s="222">
        <f>SUM(F59:F65)</f>
        <v>208083.65</v>
      </c>
      <c r="I59" s="15"/>
      <c r="J59" s="15"/>
      <c r="K59" s="15"/>
      <c r="L59" s="16"/>
      <c r="M59" s="62"/>
      <c r="N59" s="18"/>
      <c r="O59" s="56"/>
      <c r="P59" s="20"/>
      <c r="Q59" s="21"/>
      <c r="R59" s="21"/>
      <c r="S59" s="59">
        <f t="shared" ref="S59:S65" si="6">F59</f>
        <v>48000</v>
      </c>
      <c r="T59" s="22"/>
    </row>
    <row r="60" spans="2:20" x14ac:dyDescent="0.25">
      <c r="B60" s="221"/>
      <c r="C60" s="78">
        <v>42791</v>
      </c>
      <c r="D60" s="38">
        <v>42782</v>
      </c>
      <c r="E60" s="39" t="s">
        <v>72</v>
      </c>
      <c r="F60" s="40">
        <v>48000</v>
      </c>
      <c r="G60" s="27"/>
      <c r="H60" s="223"/>
      <c r="I60" s="29"/>
      <c r="J60" s="29"/>
      <c r="K60" s="29"/>
      <c r="L60" s="30"/>
      <c r="M60" s="68"/>
      <c r="N60" s="32"/>
      <c r="O60" s="57"/>
      <c r="P60" s="34"/>
      <c r="Q60" s="35"/>
      <c r="R60" s="35"/>
      <c r="S60" s="60">
        <f t="shared" si="6"/>
        <v>48000</v>
      </c>
      <c r="T60" s="36"/>
    </row>
    <row r="61" spans="2:20" x14ac:dyDescent="0.25">
      <c r="B61" s="221"/>
      <c r="C61" s="78">
        <v>42789</v>
      </c>
      <c r="D61" s="38">
        <v>42782</v>
      </c>
      <c r="E61" s="39" t="s">
        <v>73</v>
      </c>
      <c r="F61" s="40">
        <v>56064.800000000003</v>
      </c>
      <c r="G61" s="27"/>
      <c r="H61" s="223"/>
      <c r="I61" s="29"/>
      <c r="J61" s="29"/>
      <c r="K61" s="29"/>
      <c r="L61" s="30"/>
      <c r="M61" s="68"/>
      <c r="N61" s="32"/>
      <c r="O61" s="57"/>
      <c r="P61" s="34"/>
      <c r="Q61" s="35"/>
      <c r="R61" s="35"/>
      <c r="S61" s="60">
        <f t="shared" si="6"/>
        <v>56064.800000000003</v>
      </c>
      <c r="T61" s="36"/>
    </row>
    <row r="62" spans="2:20" x14ac:dyDescent="0.25">
      <c r="B62" s="221"/>
      <c r="C62" s="79">
        <v>42791</v>
      </c>
      <c r="D62" s="24">
        <v>42782</v>
      </c>
      <c r="E62" s="25" t="s">
        <v>74</v>
      </c>
      <c r="F62" s="26">
        <v>23442.7</v>
      </c>
      <c r="G62" s="27"/>
      <c r="H62" s="223"/>
      <c r="I62" s="29"/>
      <c r="J62" s="29"/>
      <c r="K62" s="29"/>
      <c r="L62" s="30"/>
      <c r="M62" s="68"/>
      <c r="N62" s="32"/>
      <c r="O62" s="57"/>
      <c r="P62" s="34"/>
      <c r="Q62" s="35"/>
      <c r="R62" s="35"/>
      <c r="S62" s="35">
        <f t="shared" si="6"/>
        <v>23442.7</v>
      </c>
      <c r="T62" s="36"/>
    </row>
    <row r="63" spans="2:20" x14ac:dyDescent="0.25">
      <c r="B63" s="221"/>
      <c r="C63" s="79">
        <v>42790</v>
      </c>
      <c r="D63" s="24">
        <v>42786</v>
      </c>
      <c r="E63" s="25" t="s">
        <v>75</v>
      </c>
      <c r="F63" s="26">
        <v>19905.599999999999</v>
      </c>
      <c r="G63" s="73"/>
      <c r="H63" s="223"/>
      <c r="I63" s="28"/>
      <c r="J63" s="28"/>
      <c r="K63" s="28"/>
      <c r="L63" s="30"/>
      <c r="M63" s="68"/>
      <c r="N63" s="32"/>
      <c r="O63" s="57"/>
      <c r="P63" s="34"/>
      <c r="Q63" s="35"/>
      <c r="R63" s="35"/>
      <c r="S63" s="35">
        <f t="shared" si="6"/>
        <v>19905.599999999999</v>
      </c>
      <c r="T63" s="36"/>
    </row>
    <row r="64" spans="2:20" x14ac:dyDescent="0.25">
      <c r="B64" s="221"/>
      <c r="C64" s="79">
        <v>42789</v>
      </c>
      <c r="D64" s="24">
        <v>42789</v>
      </c>
      <c r="E64" s="25" t="s">
        <v>76</v>
      </c>
      <c r="F64" s="26">
        <v>2523.0500000000002</v>
      </c>
      <c r="G64" s="73"/>
      <c r="H64" s="223"/>
      <c r="I64" s="28"/>
      <c r="J64" s="28"/>
      <c r="K64" s="28"/>
      <c r="L64" s="30"/>
      <c r="M64" s="68"/>
      <c r="N64" s="32"/>
      <c r="O64" s="57"/>
      <c r="P64" s="34"/>
      <c r="Q64" s="35"/>
      <c r="R64" s="35"/>
      <c r="S64" s="35">
        <f t="shared" si="6"/>
        <v>2523.0500000000002</v>
      </c>
      <c r="T64" s="36"/>
    </row>
    <row r="65" spans="2:20" ht="15.6" thickBot="1" x14ac:dyDescent="0.3">
      <c r="B65" s="221"/>
      <c r="C65" s="78">
        <v>42789</v>
      </c>
      <c r="D65" s="38">
        <v>42781</v>
      </c>
      <c r="E65" s="39" t="s">
        <v>77</v>
      </c>
      <c r="F65" s="40">
        <v>10147.5</v>
      </c>
      <c r="G65" s="73"/>
      <c r="H65" s="223"/>
      <c r="I65" s="28"/>
      <c r="J65" s="28"/>
      <c r="K65" s="28"/>
      <c r="L65" s="30"/>
      <c r="M65" s="68"/>
      <c r="N65" s="32"/>
      <c r="O65" s="57"/>
      <c r="P65" s="34"/>
      <c r="Q65" s="35"/>
      <c r="R65" s="35"/>
      <c r="S65" s="60">
        <f t="shared" si="6"/>
        <v>10147.5</v>
      </c>
      <c r="T65" s="36"/>
    </row>
    <row r="66" spans="2:20" x14ac:dyDescent="0.25">
      <c r="B66" s="220" t="s">
        <v>78</v>
      </c>
      <c r="C66" s="9">
        <v>42805</v>
      </c>
      <c r="D66" s="10">
        <v>42796</v>
      </c>
      <c r="E66" s="11" t="s">
        <v>79</v>
      </c>
      <c r="F66" s="12">
        <v>46550</v>
      </c>
      <c r="G66" s="13"/>
      <c r="H66" s="222">
        <f>SUM(F66:F76)</f>
        <v>486758.65</v>
      </c>
      <c r="I66" s="15"/>
      <c r="J66" s="15"/>
      <c r="K66" s="15"/>
      <c r="L66" s="16"/>
      <c r="M66" s="62"/>
      <c r="N66" s="18"/>
      <c r="O66" s="56"/>
      <c r="P66" s="20"/>
      <c r="Q66" s="21"/>
      <c r="R66" s="21"/>
      <c r="S66" s="21"/>
      <c r="T66" s="66">
        <f t="shared" ref="T66:T76" si="7">F66</f>
        <v>46550</v>
      </c>
    </row>
    <row r="67" spans="2:20" x14ac:dyDescent="0.25">
      <c r="B67" s="221"/>
      <c r="C67" s="23">
        <v>42796</v>
      </c>
      <c r="D67" s="24">
        <v>42786</v>
      </c>
      <c r="E67" s="25" t="s">
        <v>80</v>
      </c>
      <c r="F67" s="26">
        <v>76879</v>
      </c>
      <c r="G67" s="27"/>
      <c r="H67" s="223"/>
      <c r="I67" s="29"/>
      <c r="J67" s="29"/>
      <c r="K67" s="29"/>
      <c r="L67" s="30"/>
      <c r="M67" s="68"/>
      <c r="N67" s="32"/>
      <c r="O67" s="57"/>
      <c r="P67" s="34"/>
      <c r="Q67" s="35"/>
      <c r="R67" s="35"/>
      <c r="S67" s="35"/>
      <c r="T67" s="36">
        <f t="shared" si="7"/>
        <v>76879</v>
      </c>
    </row>
    <row r="68" spans="2:20" x14ac:dyDescent="0.25">
      <c r="B68" s="221"/>
      <c r="C68" s="23">
        <v>42796</v>
      </c>
      <c r="D68" s="24">
        <v>42789</v>
      </c>
      <c r="E68" s="25" t="s">
        <v>81</v>
      </c>
      <c r="F68" s="26">
        <v>60033.05</v>
      </c>
      <c r="G68" s="27"/>
      <c r="H68" s="223"/>
      <c r="I68" s="29"/>
      <c r="J68" s="29"/>
      <c r="K68" s="29"/>
      <c r="L68" s="30"/>
      <c r="M68" s="68"/>
      <c r="N68" s="32"/>
      <c r="O68" s="57"/>
      <c r="P68" s="34"/>
      <c r="Q68" s="35"/>
      <c r="R68" s="35"/>
      <c r="S68" s="35"/>
      <c r="T68" s="36">
        <f t="shared" si="7"/>
        <v>60033.05</v>
      </c>
    </row>
    <row r="69" spans="2:20" x14ac:dyDescent="0.25">
      <c r="B69" s="221"/>
      <c r="C69" s="37">
        <v>42819</v>
      </c>
      <c r="D69" s="38">
        <v>42807</v>
      </c>
      <c r="E69" s="39" t="s">
        <v>82</v>
      </c>
      <c r="F69" s="40">
        <v>47040</v>
      </c>
      <c r="G69" s="27"/>
      <c r="H69" s="223"/>
      <c r="I69" s="29"/>
      <c r="J69" s="29"/>
      <c r="K69" s="29"/>
      <c r="L69" s="30"/>
      <c r="M69" s="68"/>
      <c r="N69" s="32"/>
      <c r="O69" s="57"/>
      <c r="P69" s="34"/>
      <c r="Q69" s="35"/>
      <c r="R69" s="35"/>
      <c r="S69" s="35"/>
      <c r="T69" s="72">
        <f t="shared" si="7"/>
        <v>47040</v>
      </c>
    </row>
    <row r="70" spans="2:20" x14ac:dyDescent="0.25">
      <c r="B70" s="221"/>
      <c r="C70" s="23">
        <v>42798</v>
      </c>
      <c r="D70" s="24">
        <v>42789</v>
      </c>
      <c r="E70" s="25" t="s">
        <v>83</v>
      </c>
      <c r="F70" s="26">
        <v>22325</v>
      </c>
      <c r="G70" s="27"/>
      <c r="H70" s="223"/>
      <c r="I70" s="29"/>
      <c r="J70" s="29"/>
      <c r="K70" s="29"/>
      <c r="L70" s="30"/>
      <c r="M70" s="68"/>
      <c r="N70" s="32"/>
      <c r="O70" s="57"/>
      <c r="P70" s="34"/>
      <c r="Q70" s="35"/>
      <c r="R70" s="35"/>
      <c r="S70" s="35"/>
      <c r="T70" s="36">
        <f t="shared" si="7"/>
        <v>22325</v>
      </c>
    </row>
    <row r="71" spans="2:20" x14ac:dyDescent="0.25">
      <c r="B71" s="221"/>
      <c r="C71" s="79">
        <v>42805</v>
      </c>
      <c r="D71" s="24">
        <v>42796</v>
      </c>
      <c r="E71" s="25" t="s">
        <v>84</v>
      </c>
      <c r="F71" s="26">
        <v>31578.75</v>
      </c>
      <c r="G71" s="27"/>
      <c r="H71" s="223"/>
      <c r="I71" s="29"/>
      <c r="J71" s="29"/>
      <c r="K71" s="29"/>
      <c r="L71" s="30"/>
      <c r="M71" s="68"/>
      <c r="N71" s="32"/>
      <c r="O71" s="57"/>
      <c r="P71" s="34"/>
      <c r="Q71" s="35"/>
      <c r="R71" s="35"/>
      <c r="S71" s="35"/>
      <c r="T71" s="36">
        <f t="shared" si="7"/>
        <v>31578.75</v>
      </c>
    </row>
    <row r="72" spans="2:20" x14ac:dyDescent="0.25">
      <c r="B72" s="221"/>
      <c r="C72" s="79">
        <v>42817</v>
      </c>
      <c r="D72" s="24">
        <v>42804</v>
      </c>
      <c r="E72" s="25" t="s">
        <v>85</v>
      </c>
      <c r="F72" s="26">
        <v>186331.1</v>
      </c>
      <c r="G72" s="27"/>
      <c r="H72" s="223"/>
      <c r="I72" s="29"/>
      <c r="J72" s="29"/>
      <c r="K72" s="29"/>
      <c r="L72" s="30"/>
      <c r="M72" s="68"/>
      <c r="N72" s="32"/>
      <c r="O72" s="57"/>
      <c r="P72" s="34"/>
      <c r="Q72" s="35"/>
      <c r="R72" s="35"/>
      <c r="S72" s="35"/>
      <c r="T72" s="36">
        <f t="shared" si="7"/>
        <v>186331.1</v>
      </c>
    </row>
    <row r="73" spans="2:20" x14ac:dyDescent="0.25">
      <c r="B73" s="221"/>
      <c r="C73" s="79">
        <v>42824</v>
      </c>
      <c r="D73" s="24">
        <v>42821</v>
      </c>
      <c r="E73" s="25" t="s">
        <v>86</v>
      </c>
      <c r="F73" s="26">
        <v>8421.6</v>
      </c>
      <c r="G73" s="27"/>
      <c r="H73" s="223"/>
      <c r="I73" s="29"/>
      <c r="J73" s="29"/>
      <c r="K73" s="29"/>
      <c r="L73" s="30"/>
      <c r="M73" s="68"/>
      <c r="N73" s="32"/>
      <c r="O73" s="57"/>
      <c r="P73" s="34"/>
      <c r="Q73" s="35"/>
      <c r="R73" s="35"/>
      <c r="S73" s="35"/>
      <c r="T73" s="36">
        <f t="shared" si="7"/>
        <v>8421.6</v>
      </c>
    </row>
    <row r="74" spans="2:20" x14ac:dyDescent="0.25">
      <c r="B74" s="221"/>
      <c r="C74" s="79">
        <v>42823</v>
      </c>
      <c r="D74" s="24">
        <v>42823</v>
      </c>
      <c r="E74" s="25" t="s">
        <v>87</v>
      </c>
      <c r="F74" s="26">
        <v>1101.95</v>
      </c>
      <c r="G74" s="27"/>
      <c r="H74" s="223"/>
      <c r="I74" s="29"/>
      <c r="J74" s="29"/>
      <c r="K74" s="29"/>
      <c r="L74" s="30"/>
      <c r="M74" s="68"/>
      <c r="N74" s="32"/>
      <c r="O74" s="57"/>
      <c r="P74" s="34"/>
      <c r="Q74" s="35"/>
      <c r="R74" s="35"/>
      <c r="S74" s="35"/>
      <c r="T74" s="36">
        <f t="shared" si="7"/>
        <v>1101.95</v>
      </c>
    </row>
    <row r="75" spans="2:20" x14ac:dyDescent="0.25">
      <c r="B75" s="221"/>
      <c r="C75" s="78">
        <v>42819</v>
      </c>
      <c r="D75" s="38">
        <v>42816</v>
      </c>
      <c r="E75" s="39" t="s">
        <v>88</v>
      </c>
      <c r="F75" s="40">
        <v>4270</v>
      </c>
      <c r="G75" s="27"/>
      <c r="H75" s="223"/>
      <c r="I75" s="29"/>
      <c r="J75" s="29"/>
      <c r="K75" s="29"/>
      <c r="L75" s="30"/>
      <c r="M75" s="68"/>
      <c r="N75" s="32"/>
      <c r="O75" s="57"/>
      <c r="P75" s="34"/>
      <c r="Q75" s="35"/>
      <c r="R75" s="35"/>
      <c r="S75" s="35"/>
      <c r="T75" s="72">
        <f t="shared" si="7"/>
        <v>4270</v>
      </c>
    </row>
    <row r="76" spans="2:20" ht="15.6" thickBot="1" x14ac:dyDescent="0.3">
      <c r="B76" s="221"/>
      <c r="C76" s="37">
        <v>42818</v>
      </c>
      <c r="D76" s="38">
        <v>42818</v>
      </c>
      <c r="E76" s="39" t="s">
        <v>89</v>
      </c>
      <c r="F76" s="40">
        <v>2228.1999999999998</v>
      </c>
      <c r="G76" s="27"/>
      <c r="H76" s="223"/>
      <c r="I76" s="29"/>
      <c r="J76" s="29"/>
      <c r="K76" s="29"/>
      <c r="L76" s="30"/>
      <c r="M76" s="68"/>
      <c r="N76" s="32"/>
      <c r="O76" s="57"/>
      <c r="P76" s="34"/>
      <c r="Q76" s="35"/>
      <c r="R76" s="35"/>
      <c r="S76" s="35"/>
      <c r="T76" s="72">
        <f t="shared" si="7"/>
        <v>2228.1999999999998</v>
      </c>
    </row>
    <row r="77" spans="2:20" x14ac:dyDescent="0.25">
      <c r="B77" s="220" t="s">
        <v>90</v>
      </c>
      <c r="C77" s="74">
        <v>42831</v>
      </c>
      <c r="D77" s="75">
        <v>42823</v>
      </c>
      <c r="E77" s="76" t="s">
        <v>91</v>
      </c>
      <c r="F77" s="77">
        <v>253433.3</v>
      </c>
      <c r="G77" s="13"/>
      <c r="H77" s="222">
        <f>SUM(F77:F88)</f>
        <v>536272.95000000007</v>
      </c>
      <c r="I77" s="15"/>
      <c r="J77" s="15"/>
      <c r="K77" s="15"/>
      <c r="L77" s="16"/>
      <c r="M77" s="17"/>
      <c r="N77" s="80"/>
      <c r="O77" s="56"/>
      <c r="P77" s="20"/>
      <c r="Q77" s="21"/>
      <c r="R77" s="21"/>
      <c r="S77" s="21"/>
      <c r="T77" s="22"/>
    </row>
    <row r="78" spans="2:20" x14ac:dyDescent="0.25">
      <c r="B78" s="221"/>
      <c r="C78" s="37">
        <v>42840</v>
      </c>
      <c r="D78" s="38">
        <v>42831</v>
      </c>
      <c r="E78" s="39" t="s">
        <v>92</v>
      </c>
      <c r="F78" s="40">
        <v>47040</v>
      </c>
      <c r="G78" s="27"/>
      <c r="H78" s="223"/>
      <c r="I78" s="29"/>
      <c r="J78" s="29"/>
      <c r="K78" s="29"/>
      <c r="L78" s="30"/>
      <c r="M78" s="31"/>
      <c r="N78" s="81"/>
      <c r="O78" s="57"/>
      <c r="P78" s="34"/>
      <c r="Q78" s="35"/>
      <c r="R78" s="35"/>
      <c r="S78" s="35"/>
      <c r="T78" s="36"/>
    </row>
    <row r="79" spans="2:20" x14ac:dyDescent="0.25">
      <c r="B79" s="221"/>
      <c r="C79" s="37">
        <v>42847</v>
      </c>
      <c r="D79" s="38">
        <v>42837</v>
      </c>
      <c r="E79" s="39" t="s">
        <v>93</v>
      </c>
      <c r="F79" s="40">
        <v>47040</v>
      </c>
      <c r="G79" s="27"/>
      <c r="H79" s="223"/>
      <c r="I79" s="29"/>
      <c r="J79" s="29"/>
      <c r="K79" s="29"/>
      <c r="L79" s="30"/>
      <c r="M79" s="31"/>
      <c r="N79" s="81"/>
      <c r="O79" s="57"/>
      <c r="P79" s="34"/>
      <c r="Q79" s="35"/>
      <c r="R79" s="35"/>
      <c r="S79" s="35"/>
      <c r="T79" s="36"/>
    </row>
    <row r="80" spans="2:20" x14ac:dyDescent="0.25">
      <c r="B80" s="221"/>
      <c r="C80" s="23">
        <v>42833</v>
      </c>
      <c r="D80" s="24">
        <v>42821</v>
      </c>
      <c r="E80" s="25" t="s">
        <v>94</v>
      </c>
      <c r="F80" s="26">
        <v>13589.4</v>
      </c>
      <c r="G80" s="27"/>
      <c r="H80" s="223"/>
      <c r="I80" s="29"/>
      <c r="J80" s="29"/>
      <c r="K80" s="29"/>
      <c r="L80" s="30"/>
      <c r="M80" s="31"/>
      <c r="N80" s="81"/>
      <c r="O80" s="57"/>
      <c r="P80" s="34"/>
      <c r="Q80" s="35"/>
      <c r="R80" s="35"/>
      <c r="S80" s="35"/>
      <c r="T80" s="36"/>
    </row>
    <row r="81" spans="2:20" x14ac:dyDescent="0.25">
      <c r="B81" s="221"/>
      <c r="C81" s="23">
        <v>42847</v>
      </c>
      <c r="D81" s="24">
        <v>42837</v>
      </c>
      <c r="E81" s="25" t="s">
        <v>95</v>
      </c>
      <c r="F81" s="26">
        <v>7333.2</v>
      </c>
      <c r="G81" s="27"/>
      <c r="H81" s="223"/>
      <c r="I81" s="29"/>
      <c r="J81" s="29"/>
      <c r="K81" s="29"/>
      <c r="L81" s="30"/>
      <c r="M81" s="31"/>
      <c r="N81" s="81"/>
      <c r="O81" s="57"/>
      <c r="P81" s="34"/>
      <c r="Q81" s="35"/>
      <c r="R81" s="35"/>
      <c r="S81" s="35"/>
      <c r="T81" s="36"/>
    </row>
    <row r="82" spans="2:20" x14ac:dyDescent="0.25">
      <c r="B82" s="221"/>
      <c r="C82" s="23">
        <v>42847</v>
      </c>
      <c r="D82" s="24">
        <v>42837</v>
      </c>
      <c r="E82" s="25" t="s">
        <v>96</v>
      </c>
      <c r="F82" s="26">
        <v>21621.599999999999</v>
      </c>
      <c r="G82" s="27"/>
      <c r="H82" s="223"/>
      <c r="I82" s="29"/>
      <c r="J82" s="29"/>
      <c r="K82" s="29"/>
      <c r="L82" s="30"/>
      <c r="M82" s="31"/>
      <c r="N82" s="81"/>
      <c r="O82" s="57"/>
      <c r="P82" s="34"/>
      <c r="Q82" s="35"/>
      <c r="R82" s="35"/>
      <c r="S82" s="35"/>
      <c r="T82" s="36"/>
    </row>
    <row r="83" spans="2:20" x14ac:dyDescent="0.25">
      <c r="B83" s="221"/>
      <c r="C83" s="23">
        <v>42854</v>
      </c>
      <c r="D83" s="24">
        <v>42844</v>
      </c>
      <c r="E83" s="25" t="s">
        <v>97</v>
      </c>
      <c r="F83" s="26">
        <v>6504.3</v>
      </c>
      <c r="G83" s="27"/>
      <c r="H83" s="223"/>
      <c r="I83" s="29"/>
      <c r="J83" s="29"/>
      <c r="K83" s="29"/>
      <c r="L83" s="30"/>
      <c r="M83" s="31"/>
      <c r="N83" s="81"/>
      <c r="O83" s="57"/>
      <c r="P83" s="34"/>
      <c r="Q83" s="35"/>
      <c r="R83" s="35"/>
      <c r="S83" s="35"/>
      <c r="T83" s="36"/>
    </row>
    <row r="84" spans="2:20" x14ac:dyDescent="0.25">
      <c r="B84" s="221"/>
      <c r="C84" s="23">
        <v>42852</v>
      </c>
      <c r="D84" s="24">
        <v>42845</v>
      </c>
      <c r="E84" s="25" t="s">
        <v>98</v>
      </c>
      <c r="F84" s="26">
        <v>94948.55</v>
      </c>
      <c r="G84" s="27"/>
      <c r="H84" s="223"/>
      <c r="I84" s="29"/>
      <c r="J84" s="29"/>
      <c r="K84" s="29"/>
      <c r="L84" s="30"/>
      <c r="M84" s="31"/>
      <c r="N84" s="81"/>
      <c r="O84" s="57"/>
      <c r="P84" s="34"/>
      <c r="Q84" s="35"/>
      <c r="R84" s="35"/>
      <c r="S84" s="35"/>
      <c r="T84" s="36"/>
    </row>
    <row r="85" spans="2:20" x14ac:dyDescent="0.25">
      <c r="B85" s="221"/>
      <c r="C85" s="23">
        <v>42845</v>
      </c>
      <c r="D85" s="24">
        <v>42839</v>
      </c>
      <c r="E85" s="25" t="s">
        <v>99</v>
      </c>
      <c r="F85" s="26">
        <v>3780</v>
      </c>
      <c r="G85" s="27"/>
      <c r="H85" s="223"/>
      <c r="I85" s="29"/>
      <c r="J85" s="29"/>
      <c r="K85" s="29"/>
      <c r="L85" s="30"/>
      <c r="M85" s="31"/>
      <c r="N85" s="81"/>
      <c r="O85" s="57"/>
      <c r="P85" s="34"/>
      <c r="Q85" s="35"/>
      <c r="R85" s="35"/>
      <c r="S85" s="35"/>
      <c r="T85" s="36"/>
    </row>
    <row r="86" spans="2:20" x14ac:dyDescent="0.25">
      <c r="B86" s="221"/>
      <c r="C86" s="23">
        <v>42844</v>
      </c>
      <c r="D86" s="24">
        <v>42844</v>
      </c>
      <c r="E86" s="25" t="s">
        <v>100</v>
      </c>
      <c r="F86" s="26">
        <v>1689.4</v>
      </c>
      <c r="G86" s="27"/>
      <c r="H86" s="223"/>
      <c r="I86" s="29"/>
      <c r="J86" s="29"/>
      <c r="K86" s="29"/>
      <c r="L86" s="30"/>
      <c r="M86" s="31"/>
      <c r="N86" s="81"/>
      <c r="O86" s="57"/>
      <c r="P86" s="34"/>
      <c r="Q86" s="35"/>
      <c r="R86" s="35"/>
      <c r="S86" s="35"/>
      <c r="T86" s="36"/>
    </row>
    <row r="87" spans="2:20" x14ac:dyDescent="0.25">
      <c r="B87" s="221"/>
      <c r="C87" s="37">
        <v>42831</v>
      </c>
      <c r="D87" s="38">
        <v>42816</v>
      </c>
      <c r="E87" s="39" t="s">
        <v>101</v>
      </c>
      <c r="F87" s="40">
        <v>18691.400000000001</v>
      </c>
      <c r="G87" s="27"/>
      <c r="H87" s="223"/>
      <c r="I87" s="29"/>
      <c r="J87" s="29"/>
      <c r="K87" s="29"/>
      <c r="L87" s="30"/>
      <c r="M87" s="31"/>
      <c r="N87" s="81"/>
      <c r="O87" s="57"/>
      <c r="P87" s="34"/>
      <c r="Q87" s="35"/>
      <c r="R87" s="35"/>
      <c r="S87" s="35"/>
      <c r="T87" s="36"/>
    </row>
    <row r="88" spans="2:20" ht="15.6" thickBot="1" x14ac:dyDescent="0.3">
      <c r="B88" s="221"/>
      <c r="C88" s="37">
        <v>42845</v>
      </c>
      <c r="D88" s="38">
        <v>42832</v>
      </c>
      <c r="E88" s="39" t="s">
        <v>102</v>
      </c>
      <c r="F88" s="40">
        <v>20601.8</v>
      </c>
      <c r="G88" s="27"/>
      <c r="H88" s="223"/>
      <c r="I88" s="29"/>
      <c r="J88" s="29"/>
      <c r="K88" s="29"/>
      <c r="L88" s="30"/>
      <c r="M88" s="31"/>
      <c r="N88" s="81"/>
      <c r="O88" s="57"/>
      <c r="P88" s="34"/>
      <c r="Q88" s="35"/>
      <c r="R88" s="35"/>
      <c r="S88" s="35"/>
      <c r="T88" s="36"/>
    </row>
    <row r="89" spans="2:20" x14ac:dyDescent="0.25">
      <c r="B89" s="220" t="s">
        <v>103</v>
      </c>
      <c r="C89" s="9">
        <v>42861</v>
      </c>
      <c r="D89" s="10">
        <v>42845</v>
      </c>
      <c r="E89" s="11" t="s">
        <v>104</v>
      </c>
      <c r="F89" s="12">
        <v>47040</v>
      </c>
      <c r="G89" s="13"/>
      <c r="H89" s="222">
        <f>SUM(F89:F95)</f>
        <v>155596.13</v>
      </c>
      <c r="I89" s="15"/>
      <c r="J89" s="15"/>
      <c r="K89" s="15"/>
      <c r="L89" s="16"/>
      <c r="M89" s="17"/>
      <c r="N89" s="80"/>
      <c r="O89" s="56"/>
      <c r="P89" s="20"/>
      <c r="Q89" s="21"/>
      <c r="R89" s="21"/>
      <c r="S89" s="21"/>
      <c r="T89" s="22"/>
    </row>
    <row r="90" spans="2:20" x14ac:dyDescent="0.25">
      <c r="B90" s="221"/>
      <c r="C90" s="37">
        <v>42873</v>
      </c>
      <c r="D90" s="38">
        <v>42851</v>
      </c>
      <c r="E90" s="39" t="s">
        <v>105</v>
      </c>
      <c r="F90" s="40">
        <v>24910.2</v>
      </c>
      <c r="G90" s="73"/>
      <c r="H90" s="223"/>
      <c r="I90" s="28"/>
      <c r="J90" s="28"/>
      <c r="K90" s="28"/>
      <c r="L90" s="30"/>
      <c r="M90" s="31"/>
      <c r="N90" s="81"/>
      <c r="O90" s="57"/>
      <c r="P90" s="34"/>
      <c r="Q90" s="35"/>
      <c r="R90" s="35"/>
      <c r="S90" s="35"/>
      <c r="T90" s="36"/>
    </row>
    <row r="91" spans="2:20" x14ac:dyDescent="0.25">
      <c r="B91" s="221"/>
      <c r="C91" s="23">
        <v>42868</v>
      </c>
      <c r="D91" s="24">
        <v>42851</v>
      </c>
      <c r="E91" s="25" t="s">
        <v>106</v>
      </c>
      <c r="F91" s="26">
        <v>25935</v>
      </c>
      <c r="G91" s="27"/>
      <c r="H91" s="223"/>
      <c r="I91" s="29"/>
      <c r="J91" s="29"/>
      <c r="K91" s="29"/>
      <c r="L91" s="30"/>
      <c r="M91" s="31"/>
      <c r="N91" s="32"/>
      <c r="O91" s="57"/>
      <c r="P91" s="34"/>
      <c r="Q91" s="82"/>
      <c r="R91" s="82"/>
      <c r="S91" s="82"/>
      <c r="T91" s="83"/>
    </row>
    <row r="92" spans="2:20" x14ac:dyDescent="0.25">
      <c r="B92" s="221"/>
      <c r="C92" s="23">
        <v>42882</v>
      </c>
      <c r="D92" s="24">
        <v>42870</v>
      </c>
      <c r="E92" s="25" t="s">
        <v>107</v>
      </c>
      <c r="F92" s="26">
        <v>15986.25</v>
      </c>
      <c r="G92" s="27"/>
      <c r="H92" s="223"/>
      <c r="I92" s="29"/>
      <c r="J92" s="29"/>
      <c r="K92" s="29"/>
      <c r="L92" s="30"/>
      <c r="M92" s="31"/>
      <c r="N92" s="81"/>
      <c r="O92" s="57"/>
      <c r="P92" s="34"/>
      <c r="Q92" s="35"/>
      <c r="R92" s="35"/>
      <c r="S92" s="35"/>
      <c r="T92" s="36"/>
    </row>
    <row r="93" spans="2:20" x14ac:dyDescent="0.25">
      <c r="B93" s="221"/>
      <c r="C93" s="37">
        <v>42880</v>
      </c>
      <c r="D93" s="38">
        <v>42872</v>
      </c>
      <c r="E93" s="39" t="s">
        <v>108</v>
      </c>
      <c r="F93" s="40">
        <v>32190</v>
      </c>
      <c r="G93" s="73"/>
      <c r="H93" s="223"/>
      <c r="I93" s="28"/>
      <c r="J93" s="28"/>
      <c r="K93" s="28"/>
      <c r="L93" s="30"/>
      <c r="M93" s="31"/>
      <c r="N93" s="81"/>
      <c r="O93" s="57"/>
      <c r="P93" s="34"/>
      <c r="Q93" s="35"/>
      <c r="R93" s="35"/>
      <c r="S93" s="35"/>
      <c r="T93" s="36"/>
    </row>
    <row r="94" spans="2:20" x14ac:dyDescent="0.25">
      <c r="B94" s="221"/>
      <c r="C94" s="37">
        <v>42885</v>
      </c>
      <c r="D94" s="38">
        <v>42880</v>
      </c>
      <c r="E94" s="39" t="s">
        <v>109</v>
      </c>
      <c r="F94" s="40">
        <v>6405</v>
      </c>
      <c r="G94" s="27"/>
      <c r="H94" s="223"/>
      <c r="I94" s="29"/>
      <c r="J94" s="29"/>
      <c r="K94" s="29"/>
      <c r="L94" s="30"/>
      <c r="M94" s="31"/>
      <c r="N94" s="32"/>
      <c r="O94" s="57"/>
      <c r="P94" s="34"/>
      <c r="Q94" s="82"/>
      <c r="R94" s="82"/>
      <c r="S94" s="82"/>
      <c r="T94" s="83"/>
    </row>
    <row r="95" spans="2:20" ht="15.6" thickBot="1" x14ac:dyDescent="0.3">
      <c r="B95" s="226"/>
      <c r="C95" s="84">
        <v>42884</v>
      </c>
      <c r="D95" s="85">
        <v>42884</v>
      </c>
      <c r="E95" s="86" t="s">
        <v>110</v>
      </c>
      <c r="F95" s="87">
        <v>3129.68</v>
      </c>
      <c r="G95" s="46"/>
      <c r="H95" s="227"/>
      <c r="I95" s="48"/>
      <c r="J95" s="48"/>
      <c r="K95" s="48"/>
      <c r="L95" s="49"/>
      <c r="M95" s="50"/>
      <c r="N95" s="88"/>
      <c r="O95" s="89"/>
      <c r="P95" s="53"/>
      <c r="Q95" s="54"/>
      <c r="R95" s="54"/>
      <c r="S95" s="54"/>
      <c r="T95" s="55"/>
    </row>
    <row r="96" spans="2:20" x14ac:dyDescent="0.25">
      <c r="B96" s="241" t="s">
        <v>111</v>
      </c>
      <c r="C96" s="74">
        <v>42887</v>
      </c>
      <c r="D96" s="75">
        <v>42873</v>
      </c>
      <c r="E96" s="76" t="s">
        <v>112</v>
      </c>
      <c r="F96" s="26">
        <v>141503</v>
      </c>
      <c r="G96" s="90"/>
      <c r="H96" s="244">
        <f>SUM(F96:F104)</f>
        <v>565385.6</v>
      </c>
      <c r="I96" s="91"/>
      <c r="J96" s="92"/>
      <c r="K96" s="92"/>
      <c r="L96" s="93"/>
      <c r="M96" s="94"/>
      <c r="N96" s="95"/>
      <c r="O96" s="96"/>
      <c r="P96" s="97"/>
      <c r="Q96" s="98"/>
      <c r="R96" s="98"/>
      <c r="S96" s="98"/>
      <c r="T96" s="99"/>
    </row>
    <row r="97" spans="2:21" x14ac:dyDescent="0.25">
      <c r="B97" s="242"/>
      <c r="C97" s="37">
        <v>42896</v>
      </c>
      <c r="D97" s="38">
        <v>42885</v>
      </c>
      <c r="E97" s="39" t="s">
        <v>113</v>
      </c>
      <c r="F97" s="40">
        <v>47530</v>
      </c>
      <c r="G97" s="73"/>
      <c r="H97" s="244"/>
      <c r="I97" s="28"/>
      <c r="J97" s="28"/>
      <c r="K97" s="28"/>
      <c r="L97" s="30"/>
      <c r="M97" s="31"/>
      <c r="N97" s="81"/>
      <c r="O97" s="57"/>
      <c r="P97" s="34"/>
      <c r="Q97" s="35"/>
      <c r="R97" s="35"/>
      <c r="S97" s="35"/>
      <c r="T97" s="36"/>
    </row>
    <row r="98" spans="2:21" x14ac:dyDescent="0.25">
      <c r="B98" s="242"/>
      <c r="C98" s="23">
        <v>42894</v>
      </c>
      <c r="D98" s="24">
        <v>42884</v>
      </c>
      <c r="E98" s="25" t="s">
        <v>114</v>
      </c>
      <c r="F98" s="26">
        <v>70195</v>
      </c>
      <c r="G98" s="27"/>
      <c r="H98" s="244"/>
      <c r="I98" s="29"/>
      <c r="J98" s="29"/>
      <c r="K98" s="29"/>
      <c r="L98" s="30"/>
      <c r="M98" s="31"/>
      <c r="N98" s="32"/>
      <c r="O98" s="57"/>
      <c r="P98" s="34"/>
      <c r="Q98" s="82"/>
      <c r="R98" s="82"/>
      <c r="S98" s="82"/>
      <c r="T98" s="83"/>
    </row>
    <row r="99" spans="2:21" x14ac:dyDescent="0.25">
      <c r="B99" s="242"/>
      <c r="C99" s="37">
        <v>42910</v>
      </c>
      <c r="D99" s="38">
        <v>42892</v>
      </c>
      <c r="E99" s="39" t="s">
        <v>115</v>
      </c>
      <c r="F99" s="40">
        <v>47040</v>
      </c>
      <c r="G99" s="27"/>
      <c r="H99" s="244"/>
      <c r="I99" s="29"/>
      <c r="J99" s="29"/>
      <c r="K99" s="29"/>
      <c r="L99" s="30"/>
      <c r="M99" s="31"/>
      <c r="N99" s="81"/>
      <c r="O99" s="57"/>
      <c r="P99" s="34"/>
      <c r="Q99" s="35"/>
      <c r="R99" s="35"/>
      <c r="S99" s="35"/>
      <c r="T99" s="36"/>
    </row>
    <row r="100" spans="2:21" x14ac:dyDescent="0.25">
      <c r="B100" s="242"/>
      <c r="C100" s="23">
        <v>42908</v>
      </c>
      <c r="D100" s="24">
        <v>42901</v>
      </c>
      <c r="E100" s="25" t="s">
        <v>116</v>
      </c>
      <c r="F100" s="26">
        <v>206495.75</v>
      </c>
      <c r="G100" s="73"/>
      <c r="H100" s="244"/>
      <c r="I100" s="28"/>
      <c r="J100" s="28"/>
      <c r="K100" s="28"/>
      <c r="L100" s="30"/>
      <c r="M100" s="31"/>
      <c r="N100" s="81"/>
      <c r="O100" s="57"/>
      <c r="P100" s="34"/>
      <c r="Q100" s="35"/>
      <c r="R100" s="35"/>
      <c r="S100" s="35"/>
      <c r="T100" s="36"/>
    </row>
    <row r="101" spans="2:21" x14ac:dyDescent="0.25">
      <c r="B101" s="242"/>
      <c r="C101" s="23">
        <v>42908</v>
      </c>
      <c r="D101" s="24">
        <v>42898</v>
      </c>
      <c r="E101" s="25" t="s">
        <v>117</v>
      </c>
      <c r="F101" s="26">
        <v>12608.75</v>
      </c>
      <c r="G101" s="90"/>
      <c r="H101" s="244"/>
      <c r="I101" s="100"/>
      <c r="J101" s="100"/>
      <c r="K101" s="100"/>
      <c r="L101" s="30"/>
      <c r="M101" s="31"/>
      <c r="N101" s="32"/>
      <c r="O101" s="57"/>
      <c r="P101" s="34"/>
      <c r="Q101" s="35"/>
      <c r="R101" s="35"/>
      <c r="S101" s="35"/>
      <c r="T101" s="36"/>
    </row>
    <row r="102" spans="2:21" x14ac:dyDescent="0.25">
      <c r="B102" s="242"/>
      <c r="C102" s="23">
        <v>42910</v>
      </c>
      <c r="D102" s="24">
        <v>42898</v>
      </c>
      <c r="E102" s="25" t="s">
        <v>118</v>
      </c>
      <c r="F102" s="26">
        <v>20607.400000000001</v>
      </c>
      <c r="G102" s="73"/>
      <c r="H102" s="244"/>
      <c r="I102" s="28"/>
      <c r="J102" s="28"/>
      <c r="K102" s="28"/>
      <c r="L102" s="30"/>
      <c r="M102" s="31"/>
      <c r="N102" s="81"/>
      <c r="O102" s="57"/>
      <c r="P102" s="34"/>
      <c r="Q102" s="35"/>
      <c r="R102" s="35"/>
      <c r="S102" s="35"/>
      <c r="T102" s="36"/>
    </row>
    <row r="103" spans="2:21" x14ac:dyDescent="0.25">
      <c r="B103" s="242"/>
      <c r="C103" s="37">
        <v>42894</v>
      </c>
      <c r="D103" s="38">
        <v>42880</v>
      </c>
      <c r="E103" s="39" t="s">
        <v>119</v>
      </c>
      <c r="F103" s="40">
        <v>8155.7</v>
      </c>
      <c r="G103" s="27"/>
      <c r="H103" s="244"/>
      <c r="I103" s="29"/>
      <c r="J103" s="29"/>
      <c r="K103" s="29"/>
      <c r="L103" s="30"/>
      <c r="M103" s="31"/>
      <c r="N103" s="32"/>
      <c r="O103" s="57"/>
      <c r="P103" s="34"/>
      <c r="Q103" s="82"/>
      <c r="R103" s="82"/>
      <c r="S103" s="82"/>
      <c r="T103" s="83"/>
    </row>
    <row r="104" spans="2:21" ht="15.6" thickBot="1" x14ac:dyDescent="0.3">
      <c r="B104" s="243"/>
      <c r="C104" s="101">
        <v>42915</v>
      </c>
      <c r="D104" s="102">
        <v>42908</v>
      </c>
      <c r="E104" s="103" t="s">
        <v>120</v>
      </c>
      <c r="F104" s="40">
        <v>11250</v>
      </c>
      <c r="G104" s="27"/>
      <c r="H104" s="244"/>
      <c r="I104" s="29"/>
      <c r="J104" s="29"/>
      <c r="K104" s="29"/>
      <c r="L104" s="30"/>
      <c r="M104" s="31"/>
      <c r="N104" s="81"/>
      <c r="O104" s="57"/>
      <c r="P104" s="34"/>
      <c r="Q104" s="104"/>
      <c r="R104" s="104"/>
      <c r="S104" s="104"/>
      <c r="T104" s="105"/>
    </row>
    <row r="105" spans="2:21" ht="39.75" customHeight="1" thickTop="1" thickBot="1" x14ac:dyDescent="0.3">
      <c r="B105" s="228" t="s">
        <v>121</v>
      </c>
      <c r="C105" s="229"/>
      <c r="D105" s="229"/>
      <c r="E105" s="229"/>
      <c r="F105" s="106">
        <f>SUM(F2:F104)</f>
        <v>4367853.4200000009</v>
      </c>
      <c r="G105" s="107"/>
      <c r="H105" s="108" t="s">
        <v>122</v>
      </c>
      <c r="I105" s="109">
        <f t="shared" ref="I105:Q105" si="8">SUM(I2:I104)</f>
        <v>0</v>
      </c>
      <c r="J105" s="109">
        <f t="shared" si="8"/>
        <v>0</v>
      </c>
      <c r="K105" s="109">
        <f t="shared" si="8"/>
        <v>0</v>
      </c>
      <c r="L105" s="110">
        <f t="shared" si="8"/>
        <v>0</v>
      </c>
      <c r="M105" s="111">
        <f t="shared" si="8"/>
        <v>0</v>
      </c>
      <c r="N105" s="112">
        <f t="shared" si="8"/>
        <v>0</v>
      </c>
      <c r="O105" s="109">
        <f t="shared" si="8"/>
        <v>448774.35</v>
      </c>
      <c r="P105" s="113">
        <f t="shared" si="8"/>
        <v>361441.89</v>
      </c>
      <c r="Q105" s="114">
        <f t="shared" si="8"/>
        <v>538754.3899999999</v>
      </c>
      <c r="R105" s="114">
        <f>SUM(R2:R104)</f>
        <v>657391.14999999991</v>
      </c>
      <c r="S105" s="114">
        <f>SUM(S2:S104)</f>
        <v>294494.55</v>
      </c>
      <c r="T105" s="115">
        <f>SUM(T2:T104)</f>
        <v>809742.4099999998</v>
      </c>
    </row>
    <row r="106" spans="2:21" ht="36" customHeight="1" thickBot="1" x14ac:dyDescent="0.3">
      <c r="B106" s="116"/>
      <c r="D106" s="117"/>
      <c r="E106" s="118"/>
      <c r="F106" s="119"/>
      <c r="G106" s="120"/>
      <c r="H106" s="121" t="s">
        <v>123</v>
      </c>
      <c r="I106" s="122"/>
      <c r="J106" s="122"/>
      <c r="K106" s="122"/>
      <c r="L106" s="123"/>
      <c r="M106" s="124"/>
      <c r="N106" s="124"/>
      <c r="O106" s="123"/>
      <c r="P106" s="123"/>
      <c r="Q106" s="124"/>
      <c r="R106" s="124"/>
      <c r="S106" s="123"/>
      <c r="T106" s="125"/>
    </row>
    <row r="107" spans="2:21" ht="36" customHeight="1" x14ac:dyDescent="0.25">
      <c r="B107" s="230" t="s">
        <v>124</v>
      </c>
      <c r="C107" s="231"/>
      <c r="D107" s="231"/>
      <c r="E107" s="231"/>
      <c r="F107" s="231"/>
      <c r="G107" s="120"/>
      <c r="H107" s="126" t="s">
        <v>125</v>
      </c>
      <c r="I107" s="127">
        <v>0</v>
      </c>
      <c r="J107" s="127">
        <v>0</v>
      </c>
      <c r="K107" s="127">
        <v>0</v>
      </c>
      <c r="L107" s="127">
        <v>0</v>
      </c>
      <c r="M107" s="127">
        <v>0</v>
      </c>
      <c r="N107" s="127">
        <v>0</v>
      </c>
      <c r="O107" s="127">
        <f>O2+O6+O9</f>
        <v>144000</v>
      </c>
      <c r="P107" s="127">
        <f>P11+P13+P17</f>
        <v>115812.2</v>
      </c>
      <c r="Q107" s="127">
        <f>Q18+Q21+Q24+Q25+Q26+Q27+Q28</f>
        <v>105144.74</v>
      </c>
      <c r="R107" s="127">
        <f>R29+R33+R34+R35+R56+R57+R58</f>
        <v>220517.8</v>
      </c>
      <c r="S107" s="128">
        <f>S37+S59+S60+S61+S65</f>
        <v>210212.3</v>
      </c>
      <c r="T107" s="129">
        <f>T40+T41+T42+T46+T47+T49+T50+T51+T52+T66+T69+T75+T76</f>
        <v>319793.46000000002</v>
      </c>
      <c r="U107" s="130">
        <f>SUM(O107:T107)</f>
        <v>1115480.5</v>
      </c>
    </row>
    <row r="108" spans="2:21" ht="36" customHeight="1" x14ac:dyDescent="0.25">
      <c r="B108" s="232"/>
      <c r="C108" s="233"/>
      <c r="D108" s="233"/>
      <c r="E108" s="233"/>
      <c r="F108" s="233"/>
      <c r="G108" s="120"/>
      <c r="H108" s="131" t="s">
        <v>126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f t="shared" ref="O108:T108" si="9">O105-O107</f>
        <v>304774.34999999998</v>
      </c>
      <c r="P108" s="132">
        <f t="shared" si="9"/>
        <v>245629.69</v>
      </c>
      <c r="Q108" s="132">
        <f t="shared" si="9"/>
        <v>433609.64999999991</v>
      </c>
      <c r="R108" s="132">
        <f t="shared" si="9"/>
        <v>436873.34999999992</v>
      </c>
      <c r="S108" s="133">
        <f t="shared" si="9"/>
        <v>84282.25</v>
      </c>
      <c r="T108" s="134">
        <f t="shared" si="9"/>
        <v>489948.94999999978</v>
      </c>
      <c r="U108" s="135">
        <f>SUM(O108:T108)</f>
        <v>1995118.2399999995</v>
      </c>
    </row>
    <row r="109" spans="2:21" ht="36" customHeight="1" x14ac:dyDescent="0.25">
      <c r="B109" s="232"/>
      <c r="C109" s="233"/>
      <c r="D109" s="233"/>
      <c r="E109" s="233"/>
      <c r="F109" s="233"/>
      <c r="G109" s="120"/>
      <c r="H109" s="136" t="s">
        <v>127</v>
      </c>
      <c r="I109" s="137">
        <v>15710.03</v>
      </c>
      <c r="J109" s="137">
        <v>2250.56</v>
      </c>
      <c r="K109" s="137">
        <f>3044.99-1800</f>
        <v>1244.9899999999998</v>
      </c>
      <c r="L109" s="137">
        <v>2327.2800000000002</v>
      </c>
      <c r="M109" s="137">
        <v>2314.8000000000002</v>
      </c>
      <c r="N109" s="137">
        <v>2267.5</v>
      </c>
      <c r="O109" s="137">
        <v>12645.91</v>
      </c>
      <c r="P109" s="137">
        <v>2031.15</v>
      </c>
      <c r="Q109" s="137">
        <v>2051.06</v>
      </c>
      <c r="R109" s="137">
        <f>2086.68-1800</f>
        <v>286.67999999999984</v>
      </c>
      <c r="S109" s="138">
        <v>2263.71</v>
      </c>
      <c r="T109" s="139">
        <v>2321.81</v>
      </c>
    </row>
    <row r="110" spans="2:21" ht="16.5" customHeight="1" x14ac:dyDescent="0.25">
      <c r="B110" s="232"/>
      <c r="C110" s="233"/>
      <c r="D110" s="233"/>
      <c r="E110" s="233"/>
      <c r="F110" s="233"/>
      <c r="G110" s="120"/>
      <c r="H110" s="236" t="s">
        <v>128</v>
      </c>
      <c r="I110" s="140" t="s">
        <v>129</v>
      </c>
      <c r="J110" s="140" t="s">
        <v>130</v>
      </c>
      <c r="K110" s="140" t="s">
        <v>131</v>
      </c>
      <c r="L110" s="141" t="s">
        <v>132</v>
      </c>
      <c r="M110" s="142" t="s">
        <v>133</v>
      </c>
      <c r="N110" s="142" t="s">
        <v>134</v>
      </c>
      <c r="O110" s="141" t="s">
        <v>135</v>
      </c>
      <c r="P110" s="141" t="s">
        <v>136</v>
      </c>
      <c r="Q110" s="142" t="s">
        <v>137</v>
      </c>
      <c r="R110" s="141" t="s">
        <v>138</v>
      </c>
      <c r="S110" s="143" t="s">
        <v>139</v>
      </c>
      <c r="T110" s="143"/>
    </row>
    <row r="111" spans="2:21" ht="42.75" customHeight="1" x14ac:dyDescent="0.25">
      <c r="B111" s="232"/>
      <c r="C111" s="233"/>
      <c r="D111" s="233"/>
      <c r="E111" s="233"/>
      <c r="F111" s="233"/>
      <c r="H111" s="237"/>
      <c r="I111" s="144">
        <v>491061.78</v>
      </c>
      <c r="J111" s="144">
        <v>304589.21999999997</v>
      </c>
      <c r="K111" s="144">
        <v>480309.76000000001</v>
      </c>
      <c r="L111" s="144">
        <v>319778.78000000003</v>
      </c>
      <c r="M111" s="145">
        <v>382501.73</v>
      </c>
      <c r="N111" s="145">
        <v>543369.53</v>
      </c>
      <c r="O111" s="144">
        <v>461420.26</v>
      </c>
      <c r="P111" s="144">
        <v>363473.04</v>
      </c>
      <c r="Q111" s="146">
        <v>540805.44999999995</v>
      </c>
      <c r="R111" s="146">
        <v>657677.82999999996</v>
      </c>
      <c r="S111" s="146">
        <v>296758.26</v>
      </c>
      <c r="T111" s="147">
        <v>812064.22</v>
      </c>
    </row>
    <row r="112" spans="2:21" ht="38.25" customHeight="1" thickBot="1" x14ac:dyDescent="0.3">
      <c r="B112" s="234"/>
      <c r="C112" s="235"/>
      <c r="D112" s="235"/>
      <c r="E112" s="235"/>
      <c r="F112" s="235"/>
      <c r="G112" s="44"/>
      <c r="H112" s="148" t="s">
        <v>140</v>
      </c>
      <c r="I112" s="238"/>
      <c r="J112" s="239"/>
      <c r="K112" s="240"/>
      <c r="L112" s="149"/>
      <c r="M112" s="149"/>
      <c r="N112" s="150"/>
      <c r="O112" s="149"/>
      <c r="P112" s="149"/>
      <c r="Q112" s="151"/>
      <c r="R112" s="151"/>
      <c r="S112" s="151"/>
      <c r="T112" s="152"/>
    </row>
    <row r="113" spans="3:21" ht="38.25" customHeight="1" x14ac:dyDescent="0.25"/>
    <row r="114" spans="3:21" ht="38.25" customHeight="1" x14ac:dyDescent="0.25"/>
    <row r="123" spans="3:21" s="25" customFormat="1" x14ac:dyDescent="0.25">
      <c r="C123" s="117"/>
      <c r="D123" s="24"/>
      <c r="E123" s="24"/>
      <c r="F123" s="26"/>
      <c r="H123" s="26"/>
      <c r="L123" s="153"/>
      <c r="M123" s="153"/>
      <c r="N123" s="153"/>
      <c r="O123" s="153"/>
      <c r="P123" s="153"/>
      <c r="Q123" s="154"/>
      <c r="R123" s="154"/>
      <c r="S123" s="154"/>
      <c r="T123" s="154"/>
      <c r="U123" s="8"/>
    </row>
    <row r="124" spans="3:21" s="25" customFormat="1" x14ac:dyDescent="0.25">
      <c r="C124" s="117"/>
      <c r="D124" s="24"/>
      <c r="E124" s="24"/>
      <c r="F124" s="26"/>
      <c r="H124" s="26"/>
      <c r="L124" s="153"/>
      <c r="M124" s="153"/>
      <c r="N124" s="153"/>
      <c r="O124" s="153"/>
      <c r="P124" s="153"/>
      <c r="Q124" s="154"/>
      <c r="R124" s="154"/>
      <c r="S124" s="154"/>
      <c r="T124" s="154"/>
      <c r="U124" s="8"/>
    </row>
    <row r="125" spans="3:21" s="25" customFormat="1" x14ac:dyDescent="0.25">
      <c r="C125" s="117"/>
      <c r="D125" s="24"/>
      <c r="E125" s="24"/>
      <c r="F125" s="26"/>
      <c r="H125" s="26"/>
      <c r="L125" s="153"/>
      <c r="M125" s="153"/>
      <c r="N125" s="153"/>
      <c r="O125" s="153"/>
      <c r="P125" s="153"/>
      <c r="Q125" s="154"/>
      <c r="R125" s="154"/>
      <c r="S125" s="154"/>
      <c r="T125" s="154"/>
      <c r="U125" s="8"/>
    </row>
    <row r="126" spans="3:21" s="25" customFormat="1" x14ac:dyDescent="0.25">
      <c r="C126" s="117"/>
      <c r="D126" s="24"/>
      <c r="E126" s="24"/>
      <c r="F126" s="26"/>
      <c r="H126" s="26"/>
      <c r="L126" s="153"/>
      <c r="M126" s="153"/>
      <c r="N126" s="153"/>
      <c r="O126" s="153"/>
      <c r="P126" s="153"/>
      <c r="Q126" s="154"/>
      <c r="R126" s="154"/>
      <c r="S126" s="154"/>
      <c r="T126" s="154"/>
      <c r="U126" s="8"/>
    </row>
    <row r="127" spans="3:21" s="25" customFormat="1" x14ac:dyDescent="0.25">
      <c r="C127" s="117"/>
      <c r="D127" s="24"/>
      <c r="E127" s="24"/>
      <c r="F127" s="26"/>
      <c r="H127" s="26"/>
      <c r="L127" s="153"/>
      <c r="M127" s="153"/>
      <c r="N127" s="153"/>
      <c r="O127" s="153"/>
      <c r="P127" s="153"/>
      <c r="Q127" s="154"/>
      <c r="R127" s="154"/>
      <c r="S127" s="154"/>
      <c r="T127" s="154"/>
      <c r="U127" s="8"/>
    </row>
    <row r="128" spans="3:21" s="25" customFormat="1" x14ac:dyDescent="0.25">
      <c r="C128" s="117"/>
      <c r="D128" s="24"/>
      <c r="E128" s="24"/>
      <c r="F128" s="26"/>
      <c r="H128" s="26"/>
      <c r="L128" s="153"/>
      <c r="M128" s="153"/>
      <c r="N128" s="153"/>
      <c r="O128" s="153"/>
      <c r="P128" s="153"/>
      <c r="Q128" s="154"/>
      <c r="R128" s="154"/>
      <c r="S128" s="154"/>
      <c r="T128" s="154"/>
      <c r="U128" s="8"/>
    </row>
    <row r="129" spans="3:21" s="25" customFormat="1" x14ac:dyDescent="0.25">
      <c r="C129" s="117"/>
      <c r="D129" s="24"/>
      <c r="E129" s="24"/>
      <c r="F129" s="26"/>
      <c r="H129" s="26"/>
      <c r="L129" s="153"/>
      <c r="M129" s="153"/>
      <c r="N129" s="153"/>
      <c r="O129" s="153"/>
      <c r="P129" s="153"/>
      <c r="Q129" s="154"/>
      <c r="R129" s="154"/>
      <c r="S129" s="154"/>
      <c r="T129" s="154"/>
      <c r="U129" s="8"/>
    </row>
    <row r="130" spans="3:21" s="25" customFormat="1" x14ac:dyDescent="0.25">
      <c r="C130" s="117"/>
      <c r="D130" s="24"/>
      <c r="E130" s="24"/>
      <c r="F130" s="26"/>
      <c r="H130" s="26"/>
      <c r="L130" s="153"/>
      <c r="M130" s="153"/>
      <c r="N130" s="153"/>
      <c r="O130" s="153"/>
      <c r="P130" s="153"/>
      <c r="Q130" s="154"/>
      <c r="R130" s="154"/>
      <c r="S130" s="154"/>
      <c r="T130" s="154"/>
      <c r="U130" s="8"/>
    </row>
    <row r="131" spans="3:21" s="25" customFormat="1" x14ac:dyDescent="0.25">
      <c r="C131" s="117"/>
      <c r="D131" s="24"/>
      <c r="E131" s="24"/>
      <c r="F131" s="26"/>
      <c r="H131" s="26"/>
      <c r="L131" s="153"/>
      <c r="M131" s="153"/>
      <c r="N131" s="153"/>
      <c r="O131" s="153"/>
      <c r="P131" s="153"/>
      <c r="Q131" s="154"/>
      <c r="R131" s="154"/>
      <c r="S131" s="154"/>
      <c r="T131" s="154"/>
      <c r="U131" s="8"/>
    </row>
    <row r="132" spans="3:21" s="25" customFormat="1" x14ac:dyDescent="0.25">
      <c r="C132" s="117"/>
      <c r="D132" s="24"/>
      <c r="E132" s="24"/>
      <c r="F132" s="26"/>
      <c r="H132" s="26"/>
      <c r="L132" s="153"/>
      <c r="M132" s="153"/>
      <c r="N132" s="153"/>
      <c r="O132" s="153"/>
      <c r="P132" s="153"/>
      <c r="Q132" s="154"/>
      <c r="R132" s="154"/>
      <c r="S132" s="154"/>
      <c r="T132" s="154"/>
      <c r="U132" s="8"/>
    </row>
    <row r="133" spans="3:21" s="25" customFormat="1" x14ac:dyDescent="0.25">
      <c r="C133" s="117"/>
      <c r="D133" s="24"/>
      <c r="E133" s="24"/>
      <c r="F133" s="26"/>
      <c r="H133" s="26"/>
      <c r="L133" s="153"/>
      <c r="M133" s="153"/>
      <c r="N133" s="153"/>
      <c r="O133" s="153"/>
      <c r="P133" s="153"/>
      <c r="Q133" s="154"/>
      <c r="R133" s="154"/>
      <c r="S133" s="154"/>
      <c r="T133" s="154"/>
      <c r="U133" s="8"/>
    </row>
    <row r="134" spans="3:21" s="25" customFormat="1" x14ac:dyDescent="0.25">
      <c r="C134" s="117"/>
      <c r="D134" s="24"/>
      <c r="E134" s="24"/>
      <c r="F134" s="26"/>
      <c r="H134" s="26"/>
      <c r="L134" s="153"/>
      <c r="M134" s="153"/>
      <c r="N134" s="153"/>
      <c r="O134" s="153"/>
      <c r="P134" s="153"/>
      <c r="Q134" s="154"/>
      <c r="R134" s="154"/>
      <c r="S134" s="154"/>
      <c r="T134" s="154"/>
      <c r="U134" s="8"/>
    </row>
    <row r="135" spans="3:21" s="25" customFormat="1" x14ac:dyDescent="0.25">
      <c r="C135" s="117"/>
      <c r="D135" s="24"/>
      <c r="E135" s="24"/>
      <c r="F135" s="26"/>
      <c r="H135" s="26"/>
      <c r="L135" s="153"/>
      <c r="M135" s="153"/>
      <c r="N135" s="153"/>
      <c r="O135" s="153"/>
      <c r="P135" s="153"/>
      <c r="Q135" s="154"/>
      <c r="R135" s="154"/>
      <c r="S135" s="154"/>
      <c r="T135" s="154"/>
      <c r="U135" s="8"/>
    </row>
    <row r="136" spans="3:21" s="25" customFormat="1" x14ac:dyDescent="0.25">
      <c r="C136" s="117"/>
      <c r="D136" s="24"/>
      <c r="E136" s="24"/>
      <c r="F136" s="26"/>
      <c r="H136" s="26"/>
      <c r="L136" s="153"/>
      <c r="M136" s="153"/>
      <c r="N136" s="153"/>
      <c r="O136" s="153"/>
      <c r="P136" s="153"/>
      <c r="Q136" s="154"/>
      <c r="R136" s="154"/>
      <c r="S136" s="154"/>
      <c r="T136" s="154"/>
      <c r="U136" s="8"/>
    </row>
    <row r="137" spans="3:21" s="25" customFormat="1" x14ac:dyDescent="0.25">
      <c r="C137" s="117"/>
      <c r="D137" s="24"/>
      <c r="E137" s="24"/>
      <c r="F137" s="26"/>
      <c r="H137" s="26"/>
      <c r="L137" s="153"/>
      <c r="M137" s="153"/>
      <c r="N137" s="153"/>
      <c r="O137" s="153"/>
      <c r="P137" s="153"/>
      <c r="Q137" s="154"/>
      <c r="R137" s="154"/>
      <c r="S137" s="154"/>
      <c r="T137" s="154"/>
      <c r="U137" s="8"/>
    </row>
    <row r="138" spans="3:21" s="25" customFormat="1" x14ac:dyDescent="0.25">
      <c r="C138" s="117"/>
      <c r="D138" s="24"/>
      <c r="E138" s="24"/>
      <c r="F138" s="26"/>
      <c r="H138" s="26"/>
      <c r="L138" s="153"/>
      <c r="M138" s="153"/>
      <c r="N138" s="153"/>
      <c r="O138" s="153"/>
      <c r="P138" s="153"/>
      <c r="Q138" s="154"/>
      <c r="R138" s="154"/>
      <c r="S138" s="154"/>
      <c r="T138" s="154"/>
      <c r="U138" s="8"/>
    </row>
    <row r="139" spans="3:21" s="25" customFormat="1" x14ac:dyDescent="0.25">
      <c r="C139" s="117"/>
      <c r="D139" s="24"/>
      <c r="E139" s="24"/>
      <c r="F139" s="26"/>
      <c r="H139" s="26"/>
      <c r="L139" s="153"/>
      <c r="M139" s="153"/>
      <c r="N139" s="153"/>
      <c r="O139" s="153"/>
      <c r="P139" s="153"/>
      <c r="Q139" s="154"/>
      <c r="R139" s="154"/>
      <c r="S139" s="154"/>
      <c r="T139" s="154"/>
      <c r="U139" s="8"/>
    </row>
    <row r="140" spans="3:21" s="25" customFormat="1" x14ac:dyDescent="0.25">
      <c r="C140" s="117"/>
      <c r="D140" s="24"/>
      <c r="E140" s="24"/>
      <c r="F140" s="26"/>
      <c r="H140" s="26"/>
      <c r="L140" s="153"/>
      <c r="M140" s="153"/>
      <c r="N140" s="153"/>
      <c r="O140" s="153"/>
      <c r="P140" s="153"/>
      <c r="Q140" s="154"/>
      <c r="R140" s="154"/>
      <c r="S140" s="154"/>
      <c r="T140" s="154"/>
      <c r="U140" s="8"/>
    </row>
  </sheetData>
  <mergeCells count="29">
    <mergeCell ref="B105:E105"/>
    <mergeCell ref="B107:F112"/>
    <mergeCell ref="H110:H111"/>
    <mergeCell ref="I112:K112"/>
    <mergeCell ref="B77:B88"/>
    <mergeCell ref="H77:H88"/>
    <mergeCell ref="B89:B95"/>
    <mergeCell ref="H89:H95"/>
    <mergeCell ref="B96:B104"/>
    <mergeCell ref="H96:H104"/>
    <mergeCell ref="B53:B58"/>
    <mergeCell ref="H53:H58"/>
    <mergeCell ref="B59:B65"/>
    <mergeCell ref="H59:H65"/>
    <mergeCell ref="B66:B76"/>
    <mergeCell ref="H66:H76"/>
    <mergeCell ref="B29:B36"/>
    <mergeCell ref="H29:H36"/>
    <mergeCell ref="B37:B39"/>
    <mergeCell ref="H37:H39"/>
    <mergeCell ref="B40:B52"/>
    <mergeCell ref="H40:H52"/>
    <mergeCell ref="B18:B28"/>
    <mergeCell ref="H18:H28"/>
    <mergeCell ref="B1:C1"/>
    <mergeCell ref="B2:B10"/>
    <mergeCell ref="H2:H10"/>
    <mergeCell ref="B11:B17"/>
    <mergeCell ref="H11:H17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8" scale="39" orientation="landscape"/>
  <headerFooter>
    <oddHeader xml:space="preserve">&amp;C&amp;"Arial,太字"&amp;36Payment Status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67"/>
  <sheetViews>
    <sheetView showGridLines="0" tabSelected="1" topLeftCell="B9" zoomScale="85" zoomScaleNormal="85" zoomScalePageLayoutView="70" workbookViewId="0">
      <selection activeCell="J41" sqref="J41"/>
    </sheetView>
  </sheetViews>
  <sheetFormatPr defaultColWidth="8.88671875" defaultRowHeight="15" x14ac:dyDescent="0.25"/>
  <cols>
    <col min="1" max="1" width="0" style="8" hidden="1" customWidth="1"/>
    <col min="2" max="2" width="13" style="8" customWidth="1"/>
    <col min="3" max="3" width="8.6640625" style="117" customWidth="1"/>
    <col min="4" max="4" width="19.6640625" style="24" hidden="1" customWidth="1"/>
    <col min="5" max="5" width="29.33203125" style="25" customWidth="1"/>
    <col min="6" max="6" width="27.109375" style="25" customWidth="1"/>
    <col min="7" max="7" width="21.5546875" style="26" customWidth="1"/>
    <col min="8" max="8" width="22.6640625" style="25" hidden="1" customWidth="1"/>
    <col min="9" max="9" width="0.5546875" style="25" customWidth="1"/>
    <col min="10" max="10" width="21.109375" style="26" customWidth="1"/>
    <col min="11" max="12" width="17.33203125" style="153" customWidth="1"/>
    <col min="13" max="16" width="17.33203125" style="154" customWidth="1"/>
    <col min="17" max="17" width="22.44140625" style="8" customWidth="1"/>
    <col min="18" max="252" width="8.88671875" style="8"/>
    <col min="253" max="253" width="0" style="8" hidden="1" customWidth="1"/>
    <col min="254" max="254" width="13" style="8" customWidth="1"/>
    <col min="255" max="255" width="15.44140625" style="8" customWidth="1"/>
    <col min="256" max="256" width="19.6640625" style="8" customWidth="1"/>
    <col min="257" max="257" width="31" style="8" bestFit="1" customWidth="1"/>
    <col min="258" max="258" width="18.88671875" style="8" customWidth="1"/>
    <col min="259" max="259" width="0" style="8" hidden="1" customWidth="1"/>
    <col min="260" max="260" width="21.109375" style="8" customWidth="1"/>
    <col min="261" max="272" width="17.33203125" style="8" customWidth="1"/>
    <col min="273" max="273" width="22.44140625" style="8" customWidth="1"/>
    <col min="274" max="508" width="8.88671875" style="8"/>
    <col min="509" max="509" width="0" style="8" hidden="1" customWidth="1"/>
    <col min="510" max="510" width="13" style="8" customWidth="1"/>
    <col min="511" max="511" width="15.44140625" style="8" customWidth="1"/>
    <col min="512" max="512" width="19.6640625" style="8" customWidth="1"/>
    <col min="513" max="513" width="31" style="8" bestFit="1" customWidth="1"/>
    <col min="514" max="514" width="18.88671875" style="8" customWidth="1"/>
    <col min="515" max="515" width="0" style="8" hidden="1" customWidth="1"/>
    <col min="516" max="516" width="21.109375" style="8" customWidth="1"/>
    <col min="517" max="528" width="17.33203125" style="8" customWidth="1"/>
    <col min="529" max="529" width="22.44140625" style="8" customWidth="1"/>
    <col min="530" max="764" width="8.88671875" style="8"/>
    <col min="765" max="765" width="0" style="8" hidden="1" customWidth="1"/>
    <col min="766" max="766" width="13" style="8" customWidth="1"/>
    <col min="767" max="767" width="15.44140625" style="8" customWidth="1"/>
    <col min="768" max="768" width="19.6640625" style="8" customWidth="1"/>
    <col min="769" max="769" width="31" style="8" bestFit="1" customWidth="1"/>
    <col min="770" max="770" width="18.88671875" style="8" customWidth="1"/>
    <col min="771" max="771" width="0" style="8" hidden="1" customWidth="1"/>
    <col min="772" max="772" width="21.109375" style="8" customWidth="1"/>
    <col min="773" max="784" width="17.33203125" style="8" customWidth="1"/>
    <col min="785" max="785" width="22.44140625" style="8" customWidth="1"/>
    <col min="786" max="1020" width="8.88671875" style="8"/>
    <col min="1021" max="1021" width="0" style="8" hidden="1" customWidth="1"/>
    <col min="1022" max="1022" width="13" style="8" customWidth="1"/>
    <col min="1023" max="1023" width="15.44140625" style="8" customWidth="1"/>
    <col min="1024" max="1024" width="19.6640625" style="8" customWidth="1"/>
    <col min="1025" max="1025" width="31" style="8" bestFit="1" customWidth="1"/>
    <col min="1026" max="1026" width="18.88671875" style="8" customWidth="1"/>
    <col min="1027" max="1027" width="0" style="8" hidden="1" customWidth="1"/>
    <col min="1028" max="1028" width="21.109375" style="8" customWidth="1"/>
    <col min="1029" max="1040" width="17.33203125" style="8" customWidth="1"/>
    <col min="1041" max="1041" width="22.44140625" style="8" customWidth="1"/>
    <col min="1042" max="1276" width="8.88671875" style="8"/>
    <col min="1277" max="1277" width="0" style="8" hidden="1" customWidth="1"/>
    <col min="1278" max="1278" width="13" style="8" customWidth="1"/>
    <col min="1279" max="1279" width="15.44140625" style="8" customWidth="1"/>
    <col min="1280" max="1280" width="19.6640625" style="8" customWidth="1"/>
    <col min="1281" max="1281" width="31" style="8" bestFit="1" customWidth="1"/>
    <col min="1282" max="1282" width="18.88671875" style="8" customWidth="1"/>
    <col min="1283" max="1283" width="0" style="8" hidden="1" customWidth="1"/>
    <col min="1284" max="1284" width="21.109375" style="8" customWidth="1"/>
    <col min="1285" max="1296" width="17.33203125" style="8" customWidth="1"/>
    <col min="1297" max="1297" width="22.44140625" style="8" customWidth="1"/>
    <col min="1298" max="1532" width="8.88671875" style="8"/>
    <col min="1533" max="1533" width="0" style="8" hidden="1" customWidth="1"/>
    <col min="1534" max="1534" width="13" style="8" customWidth="1"/>
    <col min="1535" max="1535" width="15.44140625" style="8" customWidth="1"/>
    <col min="1536" max="1536" width="19.6640625" style="8" customWidth="1"/>
    <col min="1537" max="1537" width="31" style="8" bestFit="1" customWidth="1"/>
    <col min="1538" max="1538" width="18.88671875" style="8" customWidth="1"/>
    <col min="1539" max="1539" width="0" style="8" hidden="1" customWidth="1"/>
    <col min="1540" max="1540" width="21.109375" style="8" customWidth="1"/>
    <col min="1541" max="1552" width="17.33203125" style="8" customWidth="1"/>
    <col min="1553" max="1553" width="22.44140625" style="8" customWidth="1"/>
    <col min="1554" max="1788" width="8.88671875" style="8"/>
    <col min="1789" max="1789" width="0" style="8" hidden="1" customWidth="1"/>
    <col min="1790" max="1790" width="13" style="8" customWidth="1"/>
    <col min="1791" max="1791" width="15.44140625" style="8" customWidth="1"/>
    <col min="1792" max="1792" width="19.6640625" style="8" customWidth="1"/>
    <col min="1793" max="1793" width="31" style="8" bestFit="1" customWidth="1"/>
    <col min="1794" max="1794" width="18.88671875" style="8" customWidth="1"/>
    <col min="1795" max="1795" width="0" style="8" hidden="1" customWidth="1"/>
    <col min="1796" max="1796" width="21.109375" style="8" customWidth="1"/>
    <col min="1797" max="1808" width="17.33203125" style="8" customWidth="1"/>
    <col min="1809" max="1809" width="22.44140625" style="8" customWidth="1"/>
    <col min="1810" max="2044" width="8.88671875" style="8"/>
    <col min="2045" max="2045" width="0" style="8" hidden="1" customWidth="1"/>
    <col min="2046" max="2046" width="13" style="8" customWidth="1"/>
    <col min="2047" max="2047" width="15.44140625" style="8" customWidth="1"/>
    <col min="2048" max="2048" width="19.6640625" style="8" customWidth="1"/>
    <col min="2049" max="2049" width="31" style="8" bestFit="1" customWidth="1"/>
    <col min="2050" max="2050" width="18.88671875" style="8" customWidth="1"/>
    <col min="2051" max="2051" width="0" style="8" hidden="1" customWidth="1"/>
    <col min="2052" max="2052" width="21.109375" style="8" customWidth="1"/>
    <col min="2053" max="2064" width="17.33203125" style="8" customWidth="1"/>
    <col min="2065" max="2065" width="22.44140625" style="8" customWidth="1"/>
    <col min="2066" max="2300" width="8.88671875" style="8"/>
    <col min="2301" max="2301" width="0" style="8" hidden="1" customWidth="1"/>
    <col min="2302" max="2302" width="13" style="8" customWidth="1"/>
    <col min="2303" max="2303" width="15.44140625" style="8" customWidth="1"/>
    <col min="2304" max="2304" width="19.6640625" style="8" customWidth="1"/>
    <col min="2305" max="2305" width="31" style="8" bestFit="1" customWidth="1"/>
    <col min="2306" max="2306" width="18.88671875" style="8" customWidth="1"/>
    <col min="2307" max="2307" width="0" style="8" hidden="1" customWidth="1"/>
    <col min="2308" max="2308" width="21.109375" style="8" customWidth="1"/>
    <col min="2309" max="2320" width="17.33203125" style="8" customWidth="1"/>
    <col min="2321" max="2321" width="22.44140625" style="8" customWidth="1"/>
    <col min="2322" max="2556" width="8.88671875" style="8"/>
    <col min="2557" max="2557" width="0" style="8" hidden="1" customWidth="1"/>
    <col min="2558" max="2558" width="13" style="8" customWidth="1"/>
    <col min="2559" max="2559" width="15.44140625" style="8" customWidth="1"/>
    <col min="2560" max="2560" width="19.6640625" style="8" customWidth="1"/>
    <col min="2561" max="2561" width="31" style="8" bestFit="1" customWidth="1"/>
    <col min="2562" max="2562" width="18.88671875" style="8" customWidth="1"/>
    <col min="2563" max="2563" width="0" style="8" hidden="1" customWidth="1"/>
    <col min="2564" max="2564" width="21.109375" style="8" customWidth="1"/>
    <col min="2565" max="2576" width="17.33203125" style="8" customWidth="1"/>
    <col min="2577" max="2577" width="22.44140625" style="8" customWidth="1"/>
    <col min="2578" max="2812" width="8.88671875" style="8"/>
    <col min="2813" max="2813" width="0" style="8" hidden="1" customWidth="1"/>
    <col min="2814" max="2814" width="13" style="8" customWidth="1"/>
    <col min="2815" max="2815" width="15.44140625" style="8" customWidth="1"/>
    <col min="2816" max="2816" width="19.6640625" style="8" customWidth="1"/>
    <col min="2817" max="2817" width="31" style="8" bestFit="1" customWidth="1"/>
    <col min="2818" max="2818" width="18.88671875" style="8" customWidth="1"/>
    <col min="2819" max="2819" width="0" style="8" hidden="1" customWidth="1"/>
    <col min="2820" max="2820" width="21.109375" style="8" customWidth="1"/>
    <col min="2821" max="2832" width="17.33203125" style="8" customWidth="1"/>
    <col min="2833" max="2833" width="22.44140625" style="8" customWidth="1"/>
    <col min="2834" max="3068" width="8.88671875" style="8"/>
    <col min="3069" max="3069" width="0" style="8" hidden="1" customWidth="1"/>
    <col min="3070" max="3070" width="13" style="8" customWidth="1"/>
    <col min="3071" max="3071" width="15.44140625" style="8" customWidth="1"/>
    <col min="3072" max="3072" width="19.6640625" style="8" customWidth="1"/>
    <col min="3073" max="3073" width="31" style="8" bestFit="1" customWidth="1"/>
    <col min="3074" max="3074" width="18.88671875" style="8" customWidth="1"/>
    <col min="3075" max="3075" width="0" style="8" hidden="1" customWidth="1"/>
    <col min="3076" max="3076" width="21.109375" style="8" customWidth="1"/>
    <col min="3077" max="3088" width="17.33203125" style="8" customWidth="1"/>
    <col min="3089" max="3089" width="22.44140625" style="8" customWidth="1"/>
    <col min="3090" max="3324" width="8.88671875" style="8"/>
    <col min="3325" max="3325" width="0" style="8" hidden="1" customWidth="1"/>
    <col min="3326" max="3326" width="13" style="8" customWidth="1"/>
    <col min="3327" max="3327" width="15.44140625" style="8" customWidth="1"/>
    <col min="3328" max="3328" width="19.6640625" style="8" customWidth="1"/>
    <col min="3329" max="3329" width="31" style="8" bestFit="1" customWidth="1"/>
    <col min="3330" max="3330" width="18.88671875" style="8" customWidth="1"/>
    <col min="3331" max="3331" width="0" style="8" hidden="1" customWidth="1"/>
    <col min="3332" max="3332" width="21.109375" style="8" customWidth="1"/>
    <col min="3333" max="3344" width="17.33203125" style="8" customWidth="1"/>
    <col min="3345" max="3345" width="22.44140625" style="8" customWidth="1"/>
    <col min="3346" max="3580" width="8.88671875" style="8"/>
    <col min="3581" max="3581" width="0" style="8" hidden="1" customWidth="1"/>
    <col min="3582" max="3582" width="13" style="8" customWidth="1"/>
    <col min="3583" max="3583" width="15.44140625" style="8" customWidth="1"/>
    <col min="3584" max="3584" width="19.6640625" style="8" customWidth="1"/>
    <col min="3585" max="3585" width="31" style="8" bestFit="1" customWidth="1"/>
    <col min="3586" max="3586" width="18.88671875" style="8" customWidth="1"/>
    <col min="3587" max="3587" width="0" style="8" hidden="1" customWidth="1"/>
    <col min="3588" max="3588" width="21.109375" style="8" customWidth="1"/>
    <col min="3589" max="3600" width="17.33203125" style="8" customWidth="1"/>
    <col min="3601" max="3601" width="22.44140625" style="8" customWidth="1"/>
    <col min="3602" max="3836" width="8.88671875" style="8"/>
    <col min="3837" max="3837" width="0" style="8" hidden="1" customWidth="1"/>
    <col min="3838" max="3838" width="13" style="8" customWidth="1"/>
    <col min="3839" max="3839" width="15.44140625" style="8" customWidth="1"/>
    <col min="3840" max="3840" width="19.6640625" style="8" customWidth="1"/>
    <col min="3841" max="3841" width="31" style="8" bestFit="1" customWidth="1"/>
    <col min="3842" max="3842" width="18.88671875" style="8" customWidth="1"/>
    <col min="3843" max="3843" width="0" style="8" hidden="1" customWidth="1"/>
    <col min="3844" max="3844" width="21.109375" style="8" customWidth="1"/>
    <col min="3845" max="3856" width="17.33203125" style="8" customWidth="1"/>
    <col min="3857" max="3857" width="22.44140625" style="8" customWidth="1"/>
    <col min="3858" max="4092" width="8.88671875" style="8"/>
    <col min="4093" max="4093" width="0" style="8" hidden="1" customWidth="1"/>
    <col min="4094" max="4094" width="13" style="8" customWidth="1"/>
    <col min="4095" max="4095" width="15.44140625" style="8" customWidth="1"/>
    <col min="4096" max="4096" width="19.6640625" style="8" customWidth="1"/>
    <col min="4097" max="4097" width="31" style="8" bestFit="1" customWidth="1"/>
    <col min="4098" max="4098" width="18.88671875" style="8" customWidth="1"/>
    <col min="4099" max="4099" width="0" style="8" hidden="1" customWidth="1"/>
    <col min="4100" max="4100" width="21.109375" style="8" customWidth="1"/>
    <col min="4101" max="4112" width="17.33203125" style="8" customWidth="1"/>
    <col min="4113" max="4113" width="22.44140625" style="8" customWidth="1"/>
    <col min="4114" max="4348" width="8.88671875" style="8"/>
    <col min="4349" max="4349" width="0" style="8" hidden="1" customWidth="1"/>
    <col min="4350" max="4350" width="13" style="8" customWidth="1"/>
    <col min="4351" max="4351" width="15.44140625" style="8" customWidth="1"/>
    <col min="4352" max="4352" width="19.6640625" style="8" customWidth="1"/>
    <col min="4353" max="4353" width="31" style="8" bestFit="1" customWidth="1"/>
    <col min="4354" max="4354" width="18.88671875" style="8" customWidth="1"/>
    <col min="4355" max="4355" width="0" style="8" hidden="1" customWidth="1"/>
    <col min="4356" max="4356" width="21.109375" style="8" customWidth="1"/>
    <col min="4357" max="4368" width="17.33203125" style="8" customWidth="1"/>
    <col min="4369" max="4369" width="22.44140625" style="8" customWidth="1"/>
    <col min="4370" max="4604" width="8.88671875" style="8"/>
    <col min="4605" max="4605" width="0" style="8" hidden="1" customWidth="1"/>
    <col min="4606" max="4606" width="13" style="8" customWidth="1"/>
    <col min="4607" max="4607" width="15.44140625" style="8" customWidth="1"/>
    <col min="4608" max="4608" width="19.6640625" style="8" customWidth="1"/>
    <col min="4609" max="4609" width="31" style="8" bestFit="1" customWidth="1"/>
    <col min="4610" max="4610" width="18.88671875" style="8" customWidth="1"/>
    <col min="4611" max="4611" width="0" style="8" hidden="1" customWidth="1"/>
    <col min="4612" max="4612" width="21.109375" style="8" customWidth="1"/>
    <col min="4613" max="4624" width="17.33203125" style="8" customWidth="1"/>
    <col min="4625" max="4625" width="22.44140625" style="8" customWidth="1"/>
    <col min="4626" max="4860" width="8.88671875" style="8"/>
    <col min="4861" max="4861" width="0" style="8" hidden="1" customWidth="1"/>
    <col min="4862" max="4862" width="13" style="8" customWidth="1"/>
    <col min="4863" max="4863" width="15.44140625" style="8" customWidth="1"/>
    <col min="4864" max="4864" width="19.6640625" style="8" customWidth="1"/>
    <col min="4865" max="4865" width="31" style="8" bestFit="1" customWidth="1"/>
    <col min="4866" max="4866" width="18.88671875" style="8" customWidth="1"/>
    <col min="4867" max="4867" width="0" style="8" hidden="1" customWidth="1"/>
    <col min="4868" max="4868" width="21.109375" style="8" customWidth="1"/>
    <col min="4869" max="4880" width="17.33203125" style="8" customWidth="1"/>
    <col min="4881" max="4881" width="22.44140625" style="8" customWidth="1"/>
    <col min="4882" max="5116" width="8.88671875" style="8"/>
    <col min="5117" max="5117" width="0" style="8" hidden="1" customWidth="1"/>
    <col min="5118" max="5118" width="13" style="8" customWidth="1"/>
    <col min="5119" max="5119" width="15.44140625" style="8" customWidth="1"/>
    <col min="5120" max="5120" width="19.6640625" style="8" customWidth="1"/>
    <col min="5121" max="5121" width="31" style="8" bestFit="1" customWidth="1"/>
    <col min="5122" max="5122" width="18.88671875" style="8" customWidth="1"/>
    <col min="5123" max="5123" width="0" style="8" hidden="1" customWidth="1"/>
    <col min="5124" max="5124" width="21.109375" style="8" customWidth="1"/>
    <col min="5125" max="5136" width="17.33203125" style="8" customWidth="1"/>
    <col min="5137" max="5137" width="22.44140625" style="8" customWidth="1"/>
    <col min="5138" max="5372" width="8.88671875" style="8"/>
    <col min="5373" max="5373" width="0" style="8" hidden="1" customWidth="1"/>
    <col min="5374" max="5374" width="13" style="8" customWidth="1"/>
    <col min="5375" max="5375" width="15.44140625" style="8" customWidth="1"/>
    <col min="5376" max="5376" width="19.6640625" style="8" customWidth="1"/>
    <col min="5377" max="5377" width="31" style="8" bestFit="1" customWidth="1"/>
    <col min="5378" max="5378" width="18.88671875" style="8" customWidth="1"/>
    <col min="5379" max="5379" width="0" style="8" hidden="1" customWidth="1"/>
    <col min="5380" max="5380" width="21.109375" style="8" customWidth="1"/>
    <col min="5381" max="5392" width="17.33203125" style="8" customWidth="1"/>
    <col min="5393" max="5393" width="22.44140625" style="8" customWidth="1"/>
    <col min="5394" max="5628" width="8.88671875" style="8"/>
    <col min="5629" max="5629" width="0" style="8" hidden="1" customWidth="1"/>
    <col min="5630" max="5630" width="13" style="8" customWidth="1"/>
    <col min="5631" max="5631" width="15.44140625" style="8" customWidth="1"/>
    <col min="5632" max="5632" width="19.6640625" style="8" customWidth="1"/>
    <col min="5633" max="5633" width="31" style="8" bestFit="1" customWidth="1"/>
    <col min="5634" max="5634" width="18.88671875" style="8" customWidth="1"/>
    <col min="5635" max="5635" width="0" style="8" hidden="1" customWidth="1"/>
    <col min="5636" max="5636" width="21.109375" style="8" customWidth="1"/>
    <col min="5637" max="5648" width="17.33203125" style="8" customWidth="1"/>
    <col min="5649" max="5649" width="22.44140625" style="8" customWidth="1"/>
    <col min="5650" max="5884" width="8.88671875" style="8"/>
    <col min="5885" max="5885" width="0" style="8" hidden="1" customWidth="1"/>
    <col min="5886" max="5886" width="13" style="8" customWidth="1"/>
    <col min="5887" max="5887" width="15.44140625" style="8" customWidth="1"/>
    <col min="5888" max="5888" width="19.6640625" style="8" customWidth="1"/>
    <col min="5889" max="5889" width="31" style="8" bestFit="1" customWidth="1"/>
    <col min="5890" max="5890" width="18.88671875" style="8" customWidth="1"/>
    <col min="5891" max="5891" width="0" style="8" hidden="1" customWidth="1"/>
    <col min="5892" max="5892" width="21.109375" style="8" customWidth="1"/>
    <col min="5893" max="5904" width="17.33203125" style="8" customWidth="1"/>
    <col min="5905" max="5905" width="22.44140625" style="8" customWidth="1"/>
    <col min="5906" max="6140" width="8.88671875" style="8"/>
    <col min="6141" max="6141" width="0" style="8" hidden="1" customWidth="1"/>
    <col min="6142" max="6142" width="13" style="8" customWidth="1"/>
    <col min="6143" max="6143" width="15.44140625" style="8" customWidth="1"/>
    <col min="6144" max="6144" width="19.6640625" style="8" customWidth="1"/>
    <col min="6145" max="6145" width="31" style="8" bestFit="1" customWidth="1"/>
    <col min="6146" max="6146" width="18.88671875" style="8" customWidth="1"/>
    <col min="6147" max="6147" width="0" style="8" hidden="1" customWidth="1"/>
    <col min="6148" max="6148" width="21.109375" style="8" customWidth="1"/>
    <col min="6149" max="6160" width="17.33203125" style="8" customWidth="1"/>
    <col min="6161" max="6161" width="22.44140625" style="8" customWidth="1"/>
    <col min="6162" max="6396" width="8.88671875" style="8"/>
    <col min="6397" max="6397" width="0" style="8" hidden="1" customWidth="1"/>
    <col min="6398" max="6398" width="13" style="8" customWidth="1"/>
    <col min="6399" max="6399" width="15.44140625" style="8" customWidth="1"/>
    <col min="6400" max="6400" width="19.6640625" style="8" customWidth="1"/>
    <col min="6401" max="6401" width="31" style="8" bestFit="1" customWidth="1"/>
    <col min="6402" max="6402" width="18.88671875" style="8" customWidth="1"/>
    <col min="6403" max="6403" width="0" style="8" hidden="1" customWidth="1"/>
    <col min="6404" max="6404" width="21.109375" style="8" customWidth="1"/>
    <col min="6405" max="6416" width="17.33203125" style="8" customWidth="1"/>
    <col min="6417" max="6417" width="22.44140625" style="8" customWidth="1"/>
    <col min="6418" max="6652" width="8.88671875" style="8"/>
    <col min="6653" max="6653" width="0" style="8" hidden="1" customWidth="1"/>
    <col min="6654" max="6654" width="13" style="8" customWidth="1"/>
    <col min="6655" max="6655" width="15.44140625" style="8" customWidth="1"/>
    <col min="6656" max="6656" width="19.6640625" style="8" customWidth="1"/>
    <col min="6657" max="6657" width="31" style="8" bestFit="1" customWidth="1"/>
    <col min="6658" max="6658" width="18.88671875" style="8" customWidth="1"/>
    <col min="6659" max="6659" width="0" style="8" hidden="1" customWidth="1"/>
    <col min="6660" max="6660" width="21.109375" style="8" customWidth="1"/>
    <col min="6661" max="6672" width="17.33203125" style="8" customWidth="1"/>
    <col min="6673" max="6673" width="22.44140625" style="8" customWidth="1"/>
    <col min="6674" max="6908" width="8.88671875" style="8"/>
    <col min="6909" max="6909" width="0" style="8" hidden="1" customWidth="1"/>
    <col min="6910" max="6910" width="13" style="8" customWidth="1"/>
    <col min="6911" max="6911" width="15.44140625" style="8" customWidth="1"/>
    <col min="6912" max="6912" width="19.6640625" style="8" customWidth="1"/>
    <col min="6913" max="6913" width="31" style="8" bestFit="1" customWidth="1"/>
    <col min="6914" max="6914" width="18.88671875" style="8" customWidth="1"/>
    <col min="6915" max="6915" width="0" style="8" hidden="1" customWidth="1"/>
    <col min="6916" max="6916" width="21.109375" style="8" customWidth="1"/>
    <col min="6917" max="6928" width="17.33203125" style="8" customWidth="1"/>
    <col min="6929" max="6929" width="22.44140625" style="8" customWidth="1"/>
    <col min="6930" max="7164" width="8.88671875" style="8"/>
    <col min="7165" max="7165" width="0" style="8" hidden="1" customWidth="1"/>
    <col min="7166" max="7166" width="13" style="8" customWidth="1"/>
    <col min="7167" max="7167" width="15.44140625" style="8" customWidth="1"/>
    <col min="7168" max="7168" width="19.6640625" style="8" customWidth="1"/>
    <col min="7169" max="7169" width="31" style="8" bestFit="1" customWidth="1"/>
    <col min="7170" max="7170" width="18.88671875" style="8" customWidth="1"/>
    <col min="7171" max="7171" width="0" style="8" hidden="1" customWidth="1"/>
    <col min="7172" max="7172" width="21.109375" style="8" customWidth="1"/>
    <col min="7173" max="7184" width="17.33203125" style="8" customWidth="1"/>
    <col min="7185" max="7185" width="22.44140625" style="8" customWidth="1"/>
    <col min="7186" max="7420" width="8.88671875" style="8"/>
    <col min="7421" max="7421" width="0" style="8" hidden="1" customWidth="1"/>
    <col min="7422" max="7422" width="13" style="8" customWidth="1"/>
    <col min="7423" max="7423" width="15.44140625" style="8" customWidth="1"/>
    <col min="7424" max="7424" width="19.6640625" style="8" customWidth="1"/>
    <col min="7425" max="7425" width="31" style="8" bestFit="1" customWidth="1"/>
    <col min="7426" max="7426" width="18.88671875" style="8" customWidth="1"/>
    <col min="7427" max="7427" width="0" style="8" hidden="1" customWidth="1"/>
    <col min="7428" max="7428" width="21.109375" style="8" customWidth="1"/>
    <col min="7429" max="7440" width="17.33203125" style="8" customWidth="1"/>
    <col min="7441" max="7441" width="22.44140625" style="8" customWidth="1"/>
    <col min="7442" max="7676" width="8.88671875" style="8"/>
    <col min="7677" max="7677" width="0" style="8" hidden="1" customWidth="1"/>
    <col min="7678" max="7678" width="13" style="8" customWidth="1"/>
    <col min="7679" max="7679" width="15.44140625" style="8" customWidth="1"/>
    <col min="7680" max="7680" width="19.6640625" style="8" customWidth="1"/>
    <col min="7681" max="7681" width="31" style="8" bestFit="1" customWidth="1"/>
    <col min="7682" max="7682" width="18.88671875" style="8" customWidth="1"/>
    <col min="7683" max="7683" width="0" style="8" hidden="1" customWidth="1"/>
    <col min="7684" max="7684" width="21.109375" style="8" customWidth="1"/>
    <col min="7685" max="7696" width="17.33203125" style="8" customWidth="1"/>
    <col min="7697" max="7697" width="22.44140625" style="8" customWidth="1"/>
    <col min="7698" max="7932" width="8.88671875" style="8"/>
    <col min="7933" max="7933" width="0" style="8" hidden="1" customWidth="1"/>
    <col min="7934" max="7934" width="13" style="8" customWidth="1"/>
    <col min="7935" max="7935" width="15.44140625" style="8" customWidth="1"/>
    <col min="7936" max="7936" width="19.6640625" style="8" customWidth="1"/>
    <col min="7937" max="7937" width="31" style="8" bestFit="1" customWidth="1"/>
    <col min="7938" max="7938" width="18.88671875" style="8" customWidth="1"/>
    <col min="7939" max="7939" width="0" style="8" hidden="1" customWidth="1"/>
    <col min="7940" max="7940" width="21.109375" style="8" customWidth="1"/>
    <col min="7941" max="7952" width="17.33203125" style="8" customWidth="1"/>
    <col min="7953" max="7953" width="22.44140625" style="8" customWidth="1"/>
    <col min="7954" max="8188" width="8.88671875" style="8"/>
    <col min="8189" max="8189" width="0" style="8" hidden="1" customWidth="1"/>
    <col min="8190" max="8190" width="13" style="8" customWidth="1"/>
    <col min="8191" max="8191" width="15.44140625" style="8" customWidth="1"/>
    <col min="8192" max="8192" width="19.6640625" style="8" customWidth="1"/>
    <col min="8193" max="8193" width="31" style="8" bestFit="1" customWidth="1"/>
    <col min="8194" max="8194" width="18.88671875" style="8" customWidth="1"/>
    <col min="8195" max="8195" width="0" style="8" hidden="1" customWidth="1"/>
    <col min="8196" max="8196" width="21.109375" style="8" customWidth="1"/>
    <col min="8197" max="8208" width="17.33203125" style="8" customWidth="1"/>
    <col min="8209" max="8209" width="22.44140625" style="8" customWidth="1"/>
    <col min="8210" max="8444" width="8.88671875" style="8"/>
    <col min="8445" max="8445" width="0" style="8" hidden="1" customWidth="1"/>
    <col min="8446" max="8446" width="13" style="8" customWidth="1"/>
    <col min="8447" max="8447" width="15.44140625" style="8" customWidth="1"/>
    <col min="8448" max="8448" width="19.6640625" style="8" customWidth="1"/>
    <col min="8449" max="8449" width="31" style="8" bestFit="1" customWidth="1"/>
    <col min="8450" max="8450" width="18.88671875" style="8" customWidth="1"/>
    <col min="8451" max="8451" width="0" style="8" hidden="1" customWidth="1"/>
    <col min="8452" max="8452" width="21.109375" style="8" customWidth="1"/>
    <col min="8453" max="8464" width="17.33203125" style="8" customWidth="1"/>
    <col min="8465" max="8465" width="22.44140625" style="8" customWidth="1"/>
    <col min="8466" max="8700" width="8.88671875" style="8"/>
    <col min="8701" max="8701" width="0" style="8" hidden="1" customWidth="1"/>
    <col min="8702" max="8702" width="13" style="8" customWidth="1"/>
    <col min="8703" max="8703" width="15.44140625" style="8" customWidth="1"/>
    <col min="8704" max="8704" width="19.6640625" style="8" customWidth="1"/>
    <col min="8705" max="8705" width="31" style="8" bestFit="1" customWidth="1"/>
    <col min="8706" max="8706" width="18.88671875" style="8" customWidth="1"/>
    <col min="8707" max="8707" width="0" style="8" hidden="1" customWidth="1"/>
    <col min="8708" max="8708" width="21.109375" style="8" customWidth="1"/>
    <col min="8709" max="8720" width="17.33203125" style="8" customWidth="1"/>
    <col min="8721" max="8721" width="22.44140625" style="8" customWidth="1"/>
    <col min="8722" max="8956" width="8.88671875" style="8"/>
    <col min="8957" max="8957" width="0" style="8" hidden="1" customWidth="1"/>
    <col min="8958" max="8958" width="13" style="8" customWidth="1"/>
    <col min="8959" max="8959" width="15.44140625" style="8" customWidth="1"/>
    <col min="8960" max="8960" width="19.6640625" style="8" customWidth="1"/>
    <col min="8961" max="8961" width="31" style="8" bestFit="1" customWidth="1"/>
    <col min="8962" max="8962" width="18.88671875" style="8" customWidth="1"/>
    <col min="8963" max="8963" width="0" style="8" hidden="1" customWidth="1"/>
    <col min="8964" max="8964" width="21.109375" style="8" customWidth="1"/>
    <col min="8965" max="8976" width="17.33203125" style="8" customWidth="1"/>
    <col min="8977" max="8977" width="22.44140625" style="8" customWidth="1"/>
    <col min="8978" max="9212" width="8.88671875" style="8"/>
    <col min="9213" max="9213" width="0" style="8" hidden="1" customWidth="1"/>
    <col min="9214" max="9214" width="13" style="8" customWidth="1"/>
    <col min="9215" max="9215" width="15.44140625" style="8" customWidth="1"/>
    <col min="9216" max="9216" width="19.6640625" style="8" customWidth="1"/>
    <col min="9217" max="9217" width="31" style="8" bestFit="1" customWidth="1"/>
    <col min="9218" max="9218" width="18.88671875" style="8" customWidth="1"/>
    <col min="9219" max="9219" width="0" style="8" hidden="1" customWidth="1"/>
    <col min="9220" max="9220" width="21.109375" style="8" customWidth="1"/>
    <col min="9221" max="9232" width="17.33203125" style="8" customWidth="1"/>
    <col min="9233" max="9233" width="22.44140625" style="8" customWidth="1"/>
    <col min="9234" max="9468" width="8.88671875" style="8"/>
    <col min="9469" max="9469" width="0" style="8" hidden="1" customWidth="1"/>
    <col min="9470" max="9470" width="13" style="8" customWidth="1"/>
    <col min="9471" max="9471" width="15.44140625" style="8" customWidth="1"/>
    <col min="9472" max="9472" width="19.6640625" style="8" customWidth="1"/>
    <col min="9473" max="9473" width="31" style="8" bestFit="1" customWidth="1"/>
    <col min="9474" max="9474" width="18.88671875" style="8" customWidth="1"/>
    <col min="9475" max="9475" width="0" style="8" hidden="1" customWidth="1"/>
    <col min="9476" max="9476" width="21.109375" style="8" customWidth="1"/>
    <col min="9477" max="9488" width="17.33203125" style="8" customWidth="1"/>
    <col min="9489" max="9489" width="22.44140625" style="8" customWidth="1"/>
    <col min="9490" max="9724" width="8.88671875" style="8"/>
    <col min="9725" max="9725" width="0" style="8" hidden="1" customWidth="1"/>
    <col min="9726" max="9726" width="13" style="8" customWidth="1"/>
    <col min="9727" max="9727" width="15.44140625" style="8" customWidth="1"/>
    <col min="9728" max="9728" width="19.6640625" style="8" customWidth="1"/>
    <col min="9729" max="9729" width="31" style="8" bestFit="1" customWidth="1"/>
    <col min="9730" max="9730" width="18.88671875" style="8" customWidth="1"/>
    <col min="9731" max="9731" width="0" style="8" hidden="1" customWidth="1"/>
    <col min="9732" max="9732" width="21.109375" style="8" customWidth="1"/>
    <col min="9733" max="9744" width="17.33203125" style="8" customWidth="1"/>
    <col min="9745" max="9745" width="22.44140625" style="8" customWidth="1"/>
    <col min="9746" max="9980" width="8.88671875" style="8"/>
    <col min="9981" max="9981" width="0" style="8" hidden="1" customWidth="1"/>
    <col min="9982" max="9982" width="13" style="8" customWidth="1"/>
    <col min="9983" max="9983" width="15.44140625" style="8" customWidth="1"/>
    <col min="9984" max="9984" width="19.6640625" style="8" customWidth="1"/>
    <col min="9985" max="9985" width="31" style="8" bestFit="1" customWidth="1"/>
    <col min="9986" max="9986" width="18.88671875" style="8" customWidth="1"/>
    <col min="9987" max="9987" width="0" style="8" hidden="1" customWidth="1"/>
    <col min="9988" max="9988" width="21.109375" style="8" customWidth="1"/>
    <col min="9989" max="10000" width="17.33203125" style="8" customWidth="1"/>
    <col min="10001" max="10001" width="22.44140625" style="8" customWidth="1"/>
    <col min="10002" max="10236" width="8.88671875" style="8"/>
    <col min="10237" max="10237" width="0" style="8" hidden="1" customWidth="1"/>
    <col min="10238" max="10238" width="13" style="8" customWidth="1"/>
    <col min="10239" max="10239" width="15.44140625" style="8" customWidth="1"/>
    <col min="10240" max="10240" width="19.6640625" style="8" customWidth="1"/>
    <col min="10241" max="10241" width="31" style="8" bestFit="1" customWidth="1"/>
    <col min="10242" max="10242" width="18.88671875" style="8" customWidth="1"/>
    <col min="10243" max="10243" width="0" style="8" hidden="1" customWidth="1"/>
    <col min="10244" max="10244" width="21.109375" style="8" customWidth="1"/>
    <col min="10245" max="10256" width="17.33203125" style="8" customWidth="1"/>
    <col min="10257" max="10257" width="22.44140625" style="8" customWidth="1"/>
    <col min="10258" max="10492" width="8.88671875" style="8"/>
    <col min="10493" max="10493" width="0" style="8" hidden="1" customWidth="1"/>
    <col min="10494" max="10494" width="13" style="8" customWidth="1"/>
    <col min="10495" max="10495" width="15.44140625" style="8" customWidth="1"/>
    <col min="10496" max="10496" width="19.6640625" style="8" customWidth="1"/>
    <col min="10497" max="10497" width="31" style="8" bestFit="1" customWidth="1"/>
    <col min="10498" max="10498" width="18.88671875" style="8" customWidth="1"/>
    <col min="10499" max="10499" width="0" style="8" hidden="1" customWidth="1"/>
    <col min="10500" max="10500" width="21.109375" style="8" customWidth="1"/>
    <col min="10501" max="10512" width="17.33203125" style="8" customWidth="1"/>
    <col min="10513" max="10513" width="22.44140625" style="8" customWidth="1"/>
    <col min="10514" max="10748" width="8.88671875" style="8"/>
    <col min="10749" max="10749" width="0" style="8" hidden="1" customWidth="1"/>
    <col min="10750" max="10750" width="13" style="8" customWidth="1"/>
    <col min="10751" max="10751" width="15.44140625" style="8" customWidth="1"/>
    <col min="10752" max="10752" width="19.6640625" style="8" customWidth="1"/>
    <col min="10753" max="10753" width="31" style="8" bestFit="1" customWidth="1"/>
    <col min="10754" max="10754" width="18.88671875" style="8" customWidth="1"/>
    <col min="10755" max="10755" width="0" style="8" hidden="1" customWidth="1"/>
    <col min="10756" max="10756" width="21.109375" style="8" customWidth="1"/>
    <col min="10757" max="10768" width="17.33203125" style="8" customWidth="1"/>
    <col min="10769" max="10769" width="22.44140625" style="8" customWidth="1"/>
    <col min="10770" max="11004" width="8.88671875" style="8"/>
    <col min="11005" max="11005" width="0" style="8" hidden="1" customWidth="1"/>
    <col min="11006" max="11006" width="13" style="8" customWidth="1"/>
    <col min="11007" max="11007" width="15.44140625" style="8" customWidth="1"/>
    <col min="11008" max="11008" width="19.6640625" style="8" customWidth="1"/>
    <col min="11009" max="11009" width="31" style="8" bestFit="1" customWidth="1"/>
    <col min="11010" max="11010" width="18.88671875" style="8" customWidth="1"/>
    <col min="11011" max="11011" width="0" style="8" hidden="1" customWidth="1"/>
    <col min="11012" max="11012" width="21.109375" style="8" customWidth="1"/>
    <col min="11013" max="11024" width="17.33203125" style="8" customWidth="1"/>
    <col min="11025" max="11025" width="22.44140625" style="8" customWidth="1"/>
    <col min="11026" max="11260" width="8.88671875" style="8"/>
    <col min="11261" max="11261" width="0" style="8" hidden="1" customWidth="1"/>
    <col min="11262" max="11262" width="13" style="8" customWidth="1"/>
    <col min="11263" max="11263" width="15.44140625" style="8" customWidth="1"/>
    <col min="11264" max="11264" width="19.6640625" style="8" customWidth="1"/>
    <col min="11265" max="11265" width="31" style="8" bestFit="1" customWidth="1"/>
    <col min="11266" max="11266" width="18.88671875" style="8" customWidth="1"/>
    <col min="11267" max="11267" width="0" style="8" hidden="1" customWidth="1"/>
    <col min="11268" max="11268" width="21.109375" style="8" customWidth="1"/>
    <col min="11269" max="11280" width="17.33203125" style="8" customWidth="1"/>
    <col min="11281" max="11281" width="22.44140625" style="8" customWidth="1"/>
    <col min="11282" max="11516" width="8.88671875" style="8"/>
    <col min="11517" max="11517" width="0" style="8" hidden="1" customWidth="1"/>
    <col min="11518" max="11518" width="13" style="8" customWidth="1"/>
    <col min="11519" max="11519" width="15.44140625" style="8" customWidth="1"/>
    <col min="11520" max="11520" width="19.6640625" style="8" customWidth="1"/>
    <col min="11521" max="11521" width="31" style="8" bestFit="1" customWidth="1"/>
    <col min="11522" max="11522" width="18.88671875" style="8" customWidth="1"/>
    <col min="11523" max="11523" width="0" style="8" hidden="1" customWidth="1"/>
    <col min="11524" max="11524" width="21.109375" style="8" customWidth="1"/>
    <col min="11525" max="11536" width="17.33203125" style="8" customWidth="1"/>
    <col min="11537" max="11537" width="22.44140625" style="8" customWidth="1"/>
    <col min="11538" max="11772" width="8.88671875" style="8"/>
    <col min="11773" max="11773" width="0" style="8" hidden="1" customWidth="1"/>
    <col min="11774" max="11774" width="13" style="8" customWidth="1"/>
    <col min="11775" max="11775" width="15.44140625" style="8" customWidth="1"/>
    <col min="11776" max="11776" width="19.6640625" style="8" customWidth="1"/>
    <col min="11777" max="11777" width="31" style="8" bestFit="1" customWidth="1"/>
    <col min="11778" max="11778" width="18.88671875" style="8" customWidth="1"/>
    <col min="11779" max="11779" width="0" style="8" hidden="1" customWidth="1"/>
    <col min="11780" max="11780" width="21.109375" style="8" customWidth="1"/>
    <col min="11781" max="11792" width="17.33203125" style="8" customWidth="1"/>
    <col min="11793" max="11793" width="22.44140625" style="8" customWidth="1"/>
    <col min="11794" max="12028" width="8.88671875" style="8"/>
    <col min="12029" max="12029" width="0" style="8" hidden="1" customWidth="1"/>
    <col min="12030" max="12030" width="13" style="8" customWidth="1"/>
    <col min="12031" max="12031" width="15.44140625" style="8" customWidth="1"/>
    <col min="12032" max="12032" width="19.6640625" style="8" customWidth="1"/>
    <col min="12033" max="12033" width="31" style="8" bestFit="1" customWidth="1"/>
    <col min="12034" max="12034" width="18.88671875" style="8" customWidth="1"/>
    <col min="12035" max="12035" width="0" style="8" hidden="1" customWidth="1"/>
    <col min="12036" max="12036" width="21.109375" style="8" customWidth="1"/>
    <col min="12037" max="12048" width="17.33203125" style="8" customWidth="1"/>
    <col min="12049" max="12049" width="22.44140625" style="8" customWidth="1"/>
    <col min="12050" max="12284" width="8.88671875" style="8"/>
    <col min="12285" max="12285" width="0" style="8" hidden="1" customWidth="1"/>
    <col min="12286" max="12286" width="13" style="8" customWidth="1"/>
    <col min="12287" max="12287" width="15.44140625" style="8" customWidth="1"/>
    <col min="12288" max="12288" width="19.6640625" style="8" customWidth="1"/>
    <col min="12289" max="12289" width="31" style="8" bestFit="1" customWidth="1"/>
    <col min="12290" max="12290" width="18.88671875" style="8" customWidth="1"/>
    <col min="12291" max="12291" width="0" style="8" hidden="1" customWidth="1"/>
    <col min="12292" max="12292" width="21.109375" style="8" customWidth="1"/>
    <col min="12293" max="12304" width="17.33203125" style="8" customWidth="1"/>
    <col min="12305" max="12305" width="22.44140625" style="8" customWidth="1"/>
    <col min="12306" max="12540" width="8.88671875" style="8"/>
    <col min="12541" max="12541" width="0" style="8" hidden="1" customWidth="1"/>
    <col min="12542" max="12542" width="13" style="8" customWidth="1"/>
    <col min="12543" max="12543" width="15.44140625" style="8" customWidth="1"/>
    <col min="12544" max="12544" width="19.6640625" style="8" customWidth="1"/>
    <col min="12545" max="12545" width="31" style="8" bestFit="1" customWidth="1"/>
    <col min="12546" max="12546" width="18.88671875" style="8" customWidth="1"/>
    <col min="12547" max="12547" width="0" style="8" hidden="1" customWidth="1"/>
    <col min="12548" max="12548" width="21.109375" style="8" customWidth="1"/>
    <col min="12549" max="12560" width="17.33203125" style="8" customWidth="1"/>
    <col min="12561" max="12561" width="22.44140625" style="8" customWidth="1"/>
    <col min="12562" max="12796" width="8.88671875" style="8"/>
    <col min="12797" max="12797" width="0" style="8" hidden="1" customWidth="1"/>
    <col min="12798" max="12798" width="13" style="8" customWidth="1"/>
    <col min="12799" max="12799" width="15.44140625" style="8" customWidth="1"/>
    <col min="12800" max="12800" width="19.6640625" style="8" customWidth="1"/>
    <col min="12801" max="12801" width="31" style="8" bestFit="1" customWidth="1"/>
    <col min="12802" max="12802" width="18.88671875" style="8" customWidth="1"/>
    <col min="12803" max="12803" width="0" style="8" hidden="1" customWidth="1"/>
    <col min="12804" max="12804" width="21.109375" style="8" customWidth="1"/>
    <col min="12805" max="12816" width="17.33203125" style="8" customWidth="1"/>
    <col min="12817" max="12817" width="22.44140625" style="8" customWidth="1"/>
    <col min="12818" max="13052" width="8.88671875" style="8"/>
    <col min="13053" max="13053" width="0" style="8" hidden="1" customWidth="1"/>
    <col min="13054" max="13054" width="13" style="8" customWidth="1"/>
    <col min="13055" max="13055" width="15.44140625" style="8" customWidth="1"/>
    <col min="13056" max="13056" width="19.6640625" style="8" customWidth="1"/>
    <col min="13057" max="13057" width="31" style="8" bestFit="1" customWidth="1"/>
    <col min="13058" max="13058" width="18.88671875" style="8" customWidth="1"/>
    <col min="13059" max="13059" width="0" style="8" hidden="1" customWidth="1"/>
    <col min="13060" max="13060" width="21.109375" style="8" customWidth="1"/>
    <col min="13061" max="13072" width="17.33203125" style="8" customWidth="1"/>
    <col min="13073" max="13073" width="22.44140625" style="8" customWidth="1"/>
    <col min="13074" max="13308" width="8.88671875" style="8"/>
    <col min="13309" max="13309" width="0" style="8" hidden="1" customWidth="1"/>
    <col min="13310" max="13310" width="13" style="8" customWidth="1"/>
    <col min="13311" max="13311" width="15.44140625" style="8" customWidth="1"/>
    <col min="13312" max="13312" width="19.6640625" style="8" customWidth="1"/>
    <col min="13313" max="13313" width="31" style="8" bestFit="1" customWidth="1"/>
    <col min="13314" max="13314" width="18.88671875" style="8" customWidth="1"/>
    <col min="13315" max="13315" width="0" style="8" hidden="1" customWidth="1"/>
    <col min="13316" max="13316" width="21.109375" style="8" customWidth="1"/>
    <col min="13317" max="13328" width="17.33203125" style="8" customWidth="1"/>
    <col min="13329" max="13329" width="22.44140625" style="8" customWidth="1"/>
    <col min="13330" max="13564" width="8.88671875" style="8"/>
    <col min="13565" max="13565" width="0" style="8" hidden="1" customWidth="1"/>
    <col min="13566" max="13566" width="13" style="8" customWidth="1"/>
    <col min="13567" max="13567" width="15.44140625" style="8" customWidth="1"/>
    <col min="13568" max="13568" width="19.6640625" style="8" customWidth="1"/>
    <col min="13569" max="13569" width="31" style="8" bestFit="1" customWidth="1"/>
    <col min="13570" max="13570" width="18.88671875" style="8" customWidth="1"/>
    <col min="13571" max="13571" width="0" style="8" hidden="1" customWidth="1"/>
    <col min="13572" max="13572" width="21.109375" style="8" customWidth="1"/>
    <col min="13573" max="13584" width="17.33203125" style="8" customWidth="1"/>
    <col min="13585" max="13585" width="22.44140625" style="8" customWidth="1"/>
    <col min="13586" max="13820" width="8.88671875" style="8"/>
    <col min="13821" max="13821" width="0" style="8" hidden="1" customWidth="1"/>
    <col min="13822" max="13822" width="13" style="8" customWidth="1"/>
    <col min="13823" max="13823" width="15.44140625" style="8" customWidth="1"/>
    <col min="13824" max="13824" width="19.6640625" style="8" customWidth="1"/>
    <col min="13825" max="13825" width="31" style="8" bestFit="1" customWidth="1"/>
    <col min="13826" max="13826" width="18.88671875" style="8" customWidth="1"/>
    <col min="13827" max="13827" width="0" style="8" hidden="1" customWidth="1"/>
    <col min="13828" max="13828" width="21.109375" style="8" customWidth="1"/>
    <col min="13829" max="13840" width="17.33203125" style="8" customWidth="1"/>
    <col min="13841" max="13841" width="22.44140625" style="8" customWidth="1"/>
    <col min="13842" max="14076" width="8.88671875" style="8"/>
    <col min="14077" max="14077" width="0" style="8" hidden="1" customWidth="1"/>
    <col min="14078" max="14078" width="13" style="8" customWidth="1"/>
    <col min="14079" max="14079" width="15.44140625" style="8" customWidth="1"/>
    <col min="14080" max="14080" width="19.6640625" style="8" customWidth="1"/>
    <col min="14081" max="14081" width="31" style="8" bestFit="1" customWidth="1"/>
    <col min="14082" max="14082" width="18.88671875" style="8" customWidth="1"/>
    <col min="14083" max="14083" width="0" style="8" hidden="1" customWidth="1"/>
    <col min="14084" max="14084" width="21.109375" style="8" customWidth="1"/>
    <col min="14085" max="14096" width="17.33203125" style="8" customWidth="1"/>
    <col min="14097" max="14097" width="22.44140625" style="8" customWidth="1"/>
    <col min="14098" max="14332" width="8.88671875" style="8"/>
    <col min="14333" max="14333" width="0" style="8" hidden="1" customWidth="1"/>
    <col min="14334" max="14334" width="13" style="8" customWidth="1"/>
    <col min="14335" max="14335" width="15.44140625" style="8" customWidth="1"/>
    <col min="14336" max="14336" width="19.6640625" style="8" customWidth="1"/>
    <col min="14337" max="14337" width="31" style="8" bestFit="1" customWidth="1"/>
    <col min="14338" max="14338" width="18.88671875" style="8" customWidth="1"/>
    <col min="14339" max="14339" width="0" style="8" hidden="1" customWidth="1"/>
    <col min="14340" max="14340" width="21.109375" style="8" customWidth="1"/>
    <col min="14341" max="14352" width="17.33203125" style="8" customWidth="1"/>
    <col min="14353" max="14353" width="22.44140625" style="8" customWidth="1"/>
    <col min="14354" max="14588" width="8.88671875" style="8"/>
    <col min="14589" max="14589" width="0" style="8" hidden="1" customWidth="1"/>
    <col min="14590" max="14590" width="13" style="8" customWidth="1"/>
    <col min="14591" max="14591" width="15.44140625" style="8" customWidth="1"/>
    <col min="14592" max="14592" width="19.6640625" style="8" customWidth="1"/>
    <col min="14593" max="14593" width="31" style="8" bestFit="1" customWidth="1"/>
    <col min="14594" max="14594" width="18.88671875" style="8" customWidth="1"/>
    <col min="14595" max="14595" width="0" style="8" hidden="1" customWidth="1"/>
    <col min="14596" max="14596" width="21.109375" style="8" customWidth="1"/>
    <col min="14597" max="14608" width="17.33203125" style="8" customWidth="1"/>
    <col min="14609" max="14609" width="22.44140625" style="8" customWidth="1"/>
    <col min="14610" max="14844" width="8.88671875" style="8"/>
    <col min="14845" max="14845" width="0" style="8" hidden="1" customWidth="1"/>
    <col min="14846" max="14846" width="13" style="8" customWidth="1"/>
    <col min="14847" max="14847" width="15.44140625" style="8" customWidth="1"/>
    <col min="14848" max="14848" width="19.6640625" style="8" customWidth="1"/>
    <col min="14849" max="14849" width="31" style="8" bestFit="1" customWidth="1"/>
    <col min="14850" max="14850" width="18.88671875" style="8" customWidth="1"/>
    <col min="14851" max="14851" width="0" style="8" hidden="1" customWidth="1"/>
    <col min="14852" max="14852" width="21.109375" style="8" customWidth="1"/>
    <col min="14853" max="14864" width="17.33203125" style="8" customWidth="1"/>
    <col min="14865" max="14865" width="22.44140625" style="8" customWidth="1"/>
    <col min="14866" max="15100" width="8.88671875" style="8"/>
    <col min="15101" max="15101" width="0" style="8" hidden="1" customWidth="1"/>
    <col min="15102" max="15102" width="13" style="8" customWidth="1"/>
    <col min="15103" max="15103" width="15.44140625" style="8" customWidth="1"/>
    <col min="15104" max="15104" width="19.6640625" style="8" customWidth="1"/>
    <col min="15105" max="15105" width="31" style="8" bestFit="1" customWidth="1"/>
    <col min="15106" max="15106" width="18.88671875" style="8" customWidth="1"/>
    <col min="15107" max="15107" width="0" style="8" hidden="1" customWidth="1"/>
    <col min="15108" max="15108" width="21.109375" style="8" customWidth="1"/>
    <col min="15109" max="15120" width="17.33203125" style="8" customWidth="1"/>
    <col min="15121" max="15121" width="22.44140625" style="8" customWidth="1"/>
    <col min="15122" max="15356" width="8.88671875" style="8"/>
    <col min="15357" max="15357" width="0" style="8" hidden="1" customWidth="1"/>
    <col min="15358" max="15358" width="13" style="8" customWidth="1"/>
    <col min="15359" max="15359" width="15.44140625" style="8" customWidth="1"/>
    <col min="15360" max="15360" width="19.6640625" style="8" customWidth="1"/>
    <col min="15361" max="15361" width="31" style="8" bestFit="1" customWidth="1"/>
    <col min="15362" max="15362" width="18.88671875" style="8" customWidth="1"/>
    <col min="15363" max="15363" width="0" style="8" hidden="1" customWidth="1"/>
    <col min="15364" max="15364" width="21.109375" style="8" customWidth="1"/>
    <col min="15365" max="15376" width="17.33203125" style="8" customWidth="1"/>
    <col min="15377" max="15377" width="22.44140625" style="8" customWidth="1"/>
    <col min="15378" max="15612" width="8.88671875" style="8"/>
    <col min="15613" max="15613" width="0" style="8" hidden="1" customWidth="1"/>
    <col min="15614" max="15614" width="13" style="8" customWidth="1"/>
    <col min="15615" max="15615" width="15.44140625" style="8" customWidth="1"/>
    <col min="15616" max="15616" width="19.6640625" style="8" customWidth="1"/>
    <col min="15617" max="15617" width="31" style="8" bestFit="1" customWidth="1"/>
    <col min="15618" max="15618" width="18.88671875" style="8" customWidth="1"/>
    <col min="15619" max="15619" width="0" style="8" hidden="1" customWidth="1"/>
    <col min="15620" max="15620" width="21.109375" style="8" customWidth="1"/>
    <col min="15621" max="15632" width="17.33203125" style="8" customWidth="1"/>
    <col min="15633" max="15633" width="22.44140625" style="8" customWidth="1"/>
    <col min="15634" max="15868" width="8.88671875" style="8"/>
    <col min="15869" max="15869" width="0" style="8" hidden="1" customWidth="1"/>
    <col min="15870" max="15870" width="13" style="8" customWidth="1"/>
    <col min="15871" max="15871" width="15.44140625" style="8" customWidth="1"/>
    <col min="15872" max="15872" width="19.6640625" style="8" customWidth="1"/>
    <col min="15873" max="15873" width="31" style="8" bestFit="1" customWidth="1"/>
    <col min="15874" max="15874" width="18.88671875" style="8" customWidth="1"/>
    <col min="15875" max="15875" width="0" style="8" hidden="1" customWidth="1"/>
    <col min="15876" max="15876" width="21.109375" style="8" customWidth="1"/>
    <col min="15877" max="15888" width="17.33203125" style="8" customWidth="1"/>
    <col min="15889" max="15889" width="22.44140625" style="8" customWidth="1"/>
    <col min="15890" max="16124" width="8.88671875" style="8"/>
    <col min="16125" max="16125" width="0" style="8" hidden="1" customWidth="1"/>
    <col min="16126" max="16126" width="13" style="8" customWidth="1"/>
    <col min="16127" max="16127" width="15.44140625" style="8" customWidth="1"/>
    <col min="16128" max="16128" width="19.6640625" style="8" customWidth="1"/>
    <col min="16129" max="16129" width="31" style="8" bestFit="1" customWidth="1"/>
    <col min="16130" max="16130" width="18.88671875" style="8" customWidth="1"/>
    <col min="16131" max="16131" width="0" style="8" hidden="1" customWidth="1"/>
    <col min="16132" max="16132" width="21.109375" style="8" customWidth="1"/>
    <col min="16133" max="16144" width="17.33203125" style="8" customWidth="1"/>
    <col min="16145" max="16145" width="22.44140625" style="8" customWidth="1"/>
    <col min="16146" max="16384" width="8.88671875" style="8"/>
  </cols>
  <sheetData>
    <row r="1" spans="2:17" ht="51" customHeight="1" thickBot="1" x14ac:dyDescent="0.3">
      <c r="P1" s="263" t="s">
        <v>157</v>
      </c>
    </row>
    <row r="2" spans="2:17" ht="30.75" customHeight="1" thickBot="1" x14ac:dyDescent="0.3">
      <c r="B2" s="259" t="s">
        <v>146</v>
      </c>
      <c r="C2" s="260"/>
      <c r="D2" s="174" t="s">
        <v>1</v>
      </c>
      <c r="E2" s="175" t="s">
        <v>2</v>
      </c>
      <c r="F2" s="167" t="s">
        <v>144</v>
      </c>
      <c r="G2" s="179" t="s">
        <v>3</v>
      </c>
      <c r="H2" s="4" t="s">
        <v>4</v>
      </c>
      <c r="I2" s="186"/>
      <c r="J2" s="176" t="s">
        <v>5</v>
      </c>
      <c r="K2" s="177">
        <v>44956</v>
      </c>
      <c r="L2" s="177">
        <v>44984</v>
      </c>
      <c r="M2" s="177">
        <v>45015</v>
      </c>
      <c r="N2" s="177">
        <v>45044</v>
      </c>
      <c r="O2" s="177">
        <v>45077</v>
      </c>
      <c r="P2" s="178">
        <v>45107</v>
      </c>
      <c r="Q2" s="7"/>
    </row>
    <row r="3" spans="2:17" x14ac:dyDescent="0.25">
      <c r="B3" s="261" t="s">
        <v>158</v>
      </c>
      <c r="C3" s="262"/>
      <c r="D3" s="199">
        <v>42543</v>
      </c>
      <c r="E3" s="200" t="s">
        <v>147</v>
      </c>
      <c r="F3" s="201" t="s">
        <v>152</v>
      </c>
      <c r="G3" s="181">
        <v>69495.5</v>
      </c>
      <c r="H3" s="27">
        <v>42275</v>
      </c>
      <c r="I3" s="27"/>
      <c r="J3" s="249">
        <f>SUM(G3:G7)</f>
        <v>268736.05</v>
      </c>
      <c r="K3" s="189">
        <f>G3</f>
        <v>69495.5</v>
      </c>
      <c r="L3" s="190"/>
      <c r="M3" s="35"/>
      <c r="N3" s="35"/>
      <c r="O3" s="35"/>
      <c r="P3" s="36"/>
    </row>
    <row r="4" spans="2:17" x14ac:dyDescent="0.25">
      <c r="B4" s="221"/>
      <c r="C4" s="254"/>
      <c r="D4" s="24">
        <v>42542</v>
      </c>
      <c r="E4" s="200" t="s">
        <v>148</v>
      </c>
      <c r="F4" s="202" t="s">
        <v>153</v>
      </c>
      <c r="G4" s="182">
        <v>17539.2</v>
      </c>
      <c r="H4" s="27">
        <v>42275</v>
      </c>
      <c r="I4" s="27"/>
      <c r="J4" s="250"/>
      <c r="K4" s="189"/>
      <c r="L4" s="188">
        <v>17539.2</v>
      </c>
      <c r="M4" s="35"/>
      <c r="N4" s="35"/>
      <c r="O4" s="35"/>
      <c r="P4" s="36"/>
    </row>
    <row r="5" spans="2:17" x14ac:dyDescent="0.25">
      <c r="B5" s="221"/>
      <c r="C5" s="254"/>
      <c r="D5" s="24">
        <v>42559</v>
      </c>
      <c r="E5" s="200" t="s">
        <v>149</v>
      </c>
      <c r="F5" s="202" t="s">
        <v>154</v>
      </c>
      <c r="G5" s="182">
        <v>102405.05</v>
      </c>
      <c r="H5" s="27">
        <v>42275</v>
      </c>
      <c r="I5" s="27"/>
      <c r="J5" s="250"/>
      <c r="K5" s="189"/>
      <c r="L5" s="188">
        <v>102405.05</v>
      </c>
      <c r="M5" s="35"/>
      <c r="N5" s="35"/>
      <c r="O5" s="35"/>
      <c r="P5" s="36"/>
    </row>
    <row r="6" spans="2:17" x14ac:dyDescent="0.25">
      <c r="B6" s="221"/>
      <c r="C6" s="254"/>
      <c r="D6" s="24">
        <v>42570</v>
      </c>
      <c r="E6" s="200" t="s">
        <v>150</v>
      </c>
      <c r="F6" s="202" t="s">
        <v>155</v>
      </c>
      <c r="G6" s="182">
        <v>78771.3</v>
      </c>
      <c r="H6" s="27">
        <v>42275</v>
      </c>
      <c r="I6" s="27"/>
      <c r="J6" s="250"/>
      <c r="K6" s="189">
        <f>G6</f>
        <v>78771.3</v>
      </c>
      <c r="L6" s="190"/>
      <c r="M6" s="35"/>
      <c r="N6" s="35"/>
      <c r="O6" s="35"/>
      <c r="P6" s="36"/>
    </row>
    <row r="7" spans="2:17" ht="15.6" thickBot="1" x14ac:dyDescent="0.3">
      <c r="B7" s="226"/>
      <c r="C7" s="255"/>
      <c r="D7" s="43">
        <v>42576</v>
      </c>
      <c r="E7" s="203" t="s">
        <v>151</v>
      </c>
      <c r="F7" s="204" t="s">
        <v>156</v>
      </c>
      <c r="G7" s="183">
        <v>525</v>
      </c>
      <c r="H7" s="46">
        <v>42275</v>
      </c>
      <c r="I7" s="46"/>
      <c r="J7" s="251"/>
      <c r="K7" s="191">
        <f>G7</f>
        <v>525</v>
      </c>
      <c r="L7" s="192"/>
      <c r="M7" s="54"/>
      <c r="N7" s="54"/>
      <c r="O7" s="54"/>
      <c r="P7" s="55"/>
    </row>
    <row r="8" spans="2:17" x14ac:dyDescent="0.25">
      <c r="B8" s="220" t="s">
        <v>159</v>
      </c>
      <c r="C8" s="253"/>
      <c r="D8" s="75">
        <v>42720</v>
      </c>
      <c r="E8" s="205"/>
      <c r="F8" s="76"/>
      <c r="G8" s="206"/>
      <c r="H8" s="13"/>
      <c r="I8" s="13"/>
      <c r="J8" s="249">
        <f>SUM(G8:G12)</f>
        <v>0</v>
      </c>
      <c r="K8" s="193"/>
      <c r="L8" s="194"/>
      <c r="M8" s="21"/>
      <c r="N8" s="21"/>
      <c r="O8" s="21"/>
      <c r="P8" s="22"/>
    </row>
    <row r="9" spans="2:17" x14ac:dyDescent="0.25">
      <c r="B9" s="221"/>
      <c r="C9" s="254"/>
      <c r="E9" s="207"/>
      <c r="F9" s="202"/>
      <c r="G9" s="182"/>
      <c r="H9" s="27"/>
      <c r="I9" s="27"/>
      <c r="J9" s="250"/>
      <c r="K9" s="197"/>
      <c r="L9" s="198"/>
      <c r="M9" s="98"/>
      <c r="N9" s="98"/>
      <c r="O9" s="98"/>
      <c r="P9" s="99"/>
    </row>
    <row r="10" spans="2:17" x14ac:dyDescent="0.25">
      <c r="B10" s="221"/>
      <c r="C10" s="254"/>
      <c r="E10" s="207"/>
      <c r="F10" s="202"/>
      <c r="G10" s="182"/>
      <c r="H10" s="27"/>
      <c r="I10" s="27"/>
      <c r="J10" s="250"/>
      <c r="K10" s="197"/>
      <c r="L10" s="198"/>
      <c r="M10" s="98"/>
      <c r="N10" s="98"/>
      <c r="O10" s="98"/>
      <c r="P10" s="99"/>
    </row>
    <row r="11" spans="2:17" x14ac:dyDescent="0.25">
      <c r="B11" s="221"/>
      <c r="C11" s="254"/>
      <c r="D11" s="24">
        <v>42742</v>
      </c>
      <c r="E11" s="207"/>
      <c r="F11" s="202"/>
      <c r="G11" s="182"/>
      <c r="H11" s="27"/>
      <c r="I11" s="27"/>
      <c r="J11" s="250"/>
      <c r="K11" s="189"/>
      <c r="L11" s="190"/>
      <c r="M11" s="35"/>
      <c r="N11" s="35"/>
      <c r="O11" s="35"/>
      <c r="P11" s="36"/>
    </row>
    <row r="12" spans="2:17" ht="15.6" thickBot="1" x14ac:dyDescent="0.3">
      <c r="B12" s="226"/>
      <c r="C12" s="255"/>
      <c r="D12" s="43">
        <v>42726</v>
      </c>
      <c r="E12" s="203"/>
      <c r="F12" s="204"/>
      <c r="G12" s="183"/>
      <c r="H12" s="27"/>
      <c r="I12" s="27"/>
      <c r="J12" s="251"/>
      <c r="K12" s="195"/>
      <c r="L12" s="196"/>
      <c r="M12" s="155"/>
      <c r="N12" s="155"/>
      <c r="O12" s="155"/>
      <c r="P12" s="156"/>
    </row>
    <row r="13" spans="2:17" x14ac:dyDescent="0.25">
      <c r="B13" s="220" t="s">
        <v>160</v>
      </c>
      <c r="C13" s="253"/>
      <c r="D13" s="24">
        <v>42782</v>
      </c>
      <c r="E13" s="208"/>
      <c r="G13" s="209"/>
      <c r="H13" s="13"/>
      <c r="I13" s="13"/>
      <c r="J13" s="249">
        <f>SUM(G13:G17)</f>
        <v>0</v>
      </c>
      <c r="K13" s="193"/>
      <c r="L13" s="194"/>
      <c r="M13" s="21"/>
      <c r="N13" s="21"/>
      <c r="O13" s="21"/>
      <c r="P13" s="22"/>
    </row>
    <row r="14" spans="2:17" x14ac:dyDescent="0.25">
      <c r="B14" s="221"/>
      <c r="C14" s="254"/>
      <c r="E14" s="207"/>
      <c r="F14" s="202"/>
      <c r="G14" s="182"/>
      <c r="H14" s="27"/>
      <c r="I14" s="27"/>
      <c r="J14" s="250"/>
      <c r="K14" s="197"/>
      <c r="L14" s="198"/>
      <c r="M14" s="98"/>
      <c r="N14" s="98"/>
      <c r="O14" s="98"/>
      <c r="P14" s="99"/>
    </row>
    <row r="15" spans="2:17" x14ac:dyDescent="0.25">
      <c r="B15" s="221"/>
      <c r="C15" s="254"/>
      <c r="E15" s="207"/>
      <c r="F15" s="202"/>
      <c r="G15" s="182"/>
      <c r="H15" s="27"/>
      <c r="I15" s="27"/>
      <c r="J15" s="250"/>
      <c r="K15" s="197"/>
      <c r="L15" s="198"/>
      <c r="M15" s="98"/>
      <c r="N15" s="98"/>
      <c r="O15" s="98"/>
      <c r="P15" s="99"/>
    </row>
    <row r="16" spans="2:17" x14ac:dyDescent="0.25">
      <c r="B16" s="221"/>
      <c r="C16" s="254"/>
      <c r="D16" s="24">
        <v>42786</v>
      </c>
      <c r="E16" s="207"/>
      <c r="F16" s="202"/>
      <c r="G16" s="182"/>
      <c r="H16" s="73"/>
      <c r="I16" s="73"/>
      <c r="J16" s="250"/>
      <c r="K16" s="189"/>
      <c r="L16" s="190"/>
      <c r="M16" s="35"/>
      <c r="N16" s="35"/>
      <c r="O16" s="35"/>
      <c r="P16" s="36"/>
    </row>
    <row r="17" spans="2:16" ht="15.6" thickBot="1" x14ac:dyDescent="0.3">
      <c r="B17" s="226"/>
      <c r="C17" s="255"/>
      <c r="D17" s="43">
        <v>42789</v>
      </c>
      <c r="E17" s="210"/>
      <c r="F17" s="44"/>
      <c r="G17" s="211"/>
      <c r="H17" s="157"/>
      <c r="I17" s="157"/>
      <c r="J17" s="251"/>
      <c r="K17" s="191"/>
      <c r="L17" s="192"/>
      <c r="M17" s="54"/>
      <c r="N17" s="54"/>
      <c r="O17" s="54"/>
      <c r="P17" s="55"/>
    </row>
    <row r="18" spans="2:16" x14ac:dyDescent="0.25">
      <c r="B18" s="220" t="s">
        <v>161</v>
      </c>
      <c r="C18" s="253"/>
      <c r="D18" s="24">
        <v>42786</v>
      </c>
      <c r="E18" s="208"/>
      <c r="G18" s="209"/>
      <c r="H18" s="27"/>
      <c r="I18" s="27"/>
      <c r="J18" s="249">
        <f>SUM(G18:G22)</f>
        <v>0</v>
      </c>
      <c r="K18" s="189"/>
      <c r="L18" s="190"/>
      <c r="M18" s="35"/>
      <c r="N18" s="35"/>
      <c r="O18" s="35"/>
      <c r="P18" s="36"/>
    </row>
    <row r="19" spans="2:16" x14ac:dyDescent="0.25">
      <c r="B19" s="221"/>
      <c r="C19" s="254"/>
      <c r="D19" s="24">
        <v>42789</v>
      </c>
      <c r="E19" s="207"/>
      <c r="F19" s="202"/>
      <c r="G19" s="182"/>
      <c r="H19" s="27"/>
      <c r="I19" s="27"/>
      <c r="J19" s="250"/>
      <c r="K19" s="189"/>
      <c r="L19" s="190"/>
      <c r="M19" s="35"/>
      <c r="N19" s="35"/>
      <c r="O19" s="35"/>
      <c r="P19" s="36"/>
    </row>
    <row r="20" spans="2:16" x14ac:dyDescent="0.25">
      <c r="B20" s="221"/>
      <c r="C20" s="254"/>
      <c r="D20" s="24">
        <v>42789</v>
      </c>
      <c r="E20" s="207"/>
      <c r="F20" s="202"/>
      <c r="G20" s="182"/>
      <c r="H20" s="27"/>
      <c r="I20" s="27"/>
      <c r="J20" s="250"/>
      <c r="K20" s="189"/>
      <c r="L20" s="190"/>
      <c r="M20" s="35"/>
      <c r="N20" s="35"/>
      <c r="O20" s="35"/>
      <c r="P20" s="36"/>
    </row>
    <row r="21" spans="2:16" x14ac:dyDescent="0.25">
      <c r="B21" s="221"/>
      <c r="C21" s="254"/>
      <c r="D21" s="24">
        <v>42821</v>
      </c>
      <c r="E21" s="207"/>
      <c r="F21" s="202"/>
      <c r="G21" s="182"/>
      <c r="H21" s="27"/>
      <c r="I21" s="27"/>
      <c r="J21" s="250"/>
      <c r="K21" s="189"/>
      <c r="L21" s="190"/>
      <c r="M21" s="35"/>
      <c r="N21" s="35"/>
      <c r="O21" s="35"/>
      <c r="P21" s="36"/>
    </row>
    <row r="22" spans="2:16" ht="15.6" thickBot="1" x14ac:dyDescent="0.3">
      <c r="B22" s="226"/>
      <c r="C22" s="255"/>
      <c r="D22" s="24">
        <v>42823</v>
      </c>
      <c r="E22" s="208"/>
      <c r="G22" s="209"/>
      <c r="H22" s="27"/>
      <c r="I22" s="27"/>
      <c r="J22" s="251"/>
      <c r="K22" s="189"/>
      <c r="L22" s="190"/>
      <c r="M22" s="35"/>
      <c r="N22" s="35"/>
      <c r="O22" s="35"/>
      <c r="P22" s="36"/>
    </row>
    <row r="23" spans="2:16" x14ac:dyDescent="0.25">
      <c r="B23" s="220" t="s">
        <v>162</v>
      </c>
      <c r="C23" s="253"/>
      <c r="D23" s="75">
        <v>42823</v>
      </c>
      <c r="E23" s="205"/>
      <c r="F23" s="76"/>
      <c r="G23" s="206"/>
      <c r="H23" s="13"/>
      <c r="I23" s="13"/>
      <c r="J23" s="249">
        <f>SUM(G23:G27)</f>
        <v>0</v>
      </c>
      <c r="K23" s="193"/>
      <c r="L23" s="194"/>
      <c r="M23" s="21"/>
      <c r="N23" s="21"/>
      <c r="O23" s="21"/>
      <c r="P23" s="22"/>
    </row>
    <row r="24" spans="2:16" x14ac:dyDescent="0.25">
      <c r="B24" s="221"/>
      <c r="C24" s="254"/>
      <c r="D24" s="24">
        <v>42821</v>
      </c>
      <c r="E24" s="207"/>
      <c r="F24" s="202"/>
      <c r="G24" s="182"/>
      <c r="H24" s="27"/>
      <c r="I24" s="27"/>
      <c r="J24" s="250"/>
      <c r="K24" s="189"/>
      <c r="L24" s="190"/>
      <c r="M24" s="35"/>
      <c r="N24" s="35"/>
      <c r="O24" s="35"/>
      <c r="P24" s="36"/>
    </row>
    <row r="25" spans="2:16" x14ac:dyDescent="0.25">
      <c r="B25" s="221"/>
      <c r="C25" s="254"/>
      <c r="D25" s="24">
        <v>42845</v>
      </c>
      <c r="E25" s="207"/>
      <c r="F25" s="202"/>
      <c r="G25" s="182"/>
      <c r="H25" s="27"/>
      <c r="I25" s="27"/>
      <c r="J25" s="250"/>
      <c r="K25" s="189"/>
      <c r="L25" s="190"/>
      <c r="M25" s="35"/>
      <c r="N25" s="35"/>
      <c r="O25" s="35"/>
      <c r="P25" s="36"/>
    </row>
    <row r="26" spans="2:16" x14ac:dyDescent="0.25">
      <c r="B26" s="221"/>
      <c r="C26" s="254"/>
      <c r="D26" s="24">
        <v>42839</v>
      </c>
      <c r="E26" s="207"/>
      <c r="F26" s="202"/>
      <c r="G26" s="182"/>
      <c r="H26" s="27"/>
      <c r="I26" s="27"/>
      <c r="J26" s="250"/>
      <c r="K26" s="189"/>
      <c r="L26" s="190"/>
      <c r="M26" s="35"/>
      <c r="N26" s="35"/>
      <c r="O26" s="35"/>
      <c r="P26" s="36"/>
    </row>
    <row r="27" spans="2:16" ht="15.6" thickBot="1" x14ac:dyDescent="0.3">
      <c r="B27" s="226"/>
      <c r="C27" s="255"/>
      <c r="D27" s="24">
        <v>42844</v>
      </c>
      <c r="E27" s="208"/>
      <c r="G27" s="209"/>
      <c r="H27" s="27"/>
      <c r="I27" s="27"/>
      <c r="J27" s="251"/>
      <c r="K27" s="191"/>
      <c r="L27" s="192"/>
      <c r="M27" s="54"/>
      <c r="N27" s="54"/>
      <c r="O27" s="54"/>
      <c r="P27" s="55"/>
    </row>
    <row r="28" spans="2:16" x14ac:dyDescent="0.25">
      <c r="B28" s="241" t="s">
        <v>163</v>
      </c>
      <c r="C28" s="256"/>
      <c r="D28" s="24">
        <v>42873</v>
      </c>
      <c r="E28" s="212"/>
      <c r="F28" s="213"/>
      <c r="G28" s="185"/>
      <c r="H28" s="90"/>
      <c r="I28" s="90"/>
      <c r="J28" s="249">
        <f>SUM(G28:G32)</f>
        <v>0</v>
      </c>
      <c r="K28" s="197"/>
      <c r="L28" s="198"/>
      <c r="M28" s="98"/>
      <c r="N28" s="98"/>
      <c r="O28" s="98"/>
      <c r="P28" s="99"/>
    </row>
    <row r="29" spans="2:16" x14ac:dyDescent="0.25">
      <c r="B29" s="242"/>
      <c r="C29" s="257"/>
      <c r="D29" s="24">
        <v>42884</v>
      </c>
      <c r="E29" s="214"/>
      <c r="F29" s="201"/>
      <c r="G29" s="184"/>
      <c r="H29" s="27"/>
      <c r="I29" s="27"/>
      <c r="J29" s="250"/>
      <c r="K29" s="189"/>
      <c r="L29" s="190"/>
      <c r="M29" s="82"/>
      <c r="N29" s="82"/>
      <c r="O29" s="82"/>
      <c r="P29" s="83"/>
    </row>
    <row r="30" spans="2:16" x14ac:dyDescent="0.25">
      <c r="B30" s="242"/>
      <c r="C30" s="257"/>
      <c r="D30" s="24">
        <v>42901</v>
      </c>
      <c r="E30" s="207"/>
      <c r="F30" s="202"/>
      <c r="G30" s="182"/>
      <c r="H30" s="73"/>
      <c r="I30" s="73"/>
      <c r="J30" s="250"/>
      <c r="K30" s="189"/>
      <c r="L30" s="190"/>
      <c r="M30" s="35"/>
      <c r="N30" s="35"/>
      <c r="O30" s="35"/>
      <c r="P30" s="36"/>
    </row>
    <row r="31" spans="2:16" x14ac:dyDescent="0.25">
      <c r="B31" s="242"/>
      <c r="C31" s="257"/>
      <c r="D31" s="24">
        <v>42898</v>
      </c>
      <c r="E31" s="207"/>
      <c r="F31" s="202"/>
      <c r="G31" s="215"/>
      <c r="H31" s="90"/>
      <c r="I31" s="90"/>
      <c r="J31" s="250"/>
      <c r="K31" s="189"/>
      <c r="L31" s="190"/>
      <c r="M31" s="35"/>
      <c r="N31" s="35"/>
      <c r="O31" s="35"/>
      <c r="P31" s="36"/>
    </row>
    <row r="32" spans="2:16" ht="15.6" thickBot="1" x14ac:dyDescent="0.3">
      <c r="B32" s="243"/>
      <c r="C32" s="258"/>
      <c r="D32" s="24">
        <v>42898</v>
      </c>
      <c r="E32" s="216"/>
      <c r="F32" s="217"/>
      <c r="G32" s="218"/>
      <c r="H32" s="73"/>
      <c r="I32" s="73"/>
      <c r="J32" s="252"/>
      <c r="K32" s="189"/>
      <c r="L32" s="190"/>
      <c r="M32" s="35"/>
      <c r="N32" s="35"/>
      <c r="O32" s="35"/>
      <c r="P32" s="36"/>
    </row>
    <row r="33" spans="2:17" ht="37.5" customHeight="1" thickTop="1" thickBot="1" x14ac:dyDescent="0.3">
      <c r="B33" s="245" t="s">
        <v>121</v>
      </c>
      <c r="C33" s="246"/>
      <c r="D33" s="246"/>
      <c r="E33" s="246"/>
      <c r="F33" s="187" t="s">
        <v>143</v>
      </c>
      <c r="G33" s="180">
        <f>SUM(G3:G32)</f>
        <v>268736.05</v>
      </c>
      <c r="H33" s="107"/>
      <c r="I33" s="157"/>
      <c r="J33" s="166" t="s">
        <v>122</v>
      </c>
      <c r="K33" s="109">
        <f t="shared" ref="K33:P33" si="0">SUM(K3:K32)</f>
        <v>148791.79999999999</v>
      </c>
      <c r="L33" s="113">
        <f t="shared" si="0"/>
        <v>119944.25</v>
      </c>
      <c r="M33" s="114">
        <f t="shared" si="0"/>
        <v>0</v>
      </c>
      <c r="N33" s="114">
        <f t="shared" si="0"/>
        <v>0</v>
      </c>
      <c r="O33" s="114">
        <f t="shared" si="0"/>
        <v>0</v>
      </c>
      <c r="P33" s="115">
        <f t="shared" si="0"/>
        <v>0</v>
      </c>
    </row>
    <row r="34" spans="2:17" ht="47.25" customHeight="1" x14ac:dyDescent="0.25">
      <c r="B34" s="172"/>
      <c r="C34" s="172"/>
      <c r="D34" s="172"/>
      <c r="E34" s="172"/>
      <c r="F34" s="172"/>
      <c r="G34" s="172"/>
      <c r="H34" s="120"/>
      <c r="I34" s="120"/>
      <c r="J34" s="168" t="s">
        <v>142</v>
      </c>
      <c r="K34" s="169">
        <v>144000</v>
      </c>
      <c r="L34" s="169">
        <v>115812.2</v>
      </c>
      <c r="M34" s="169"/>
      <c r="N34" s="169"/>
      <c r="O34" s="170"/>
      <c r="P34" s="171"/>
      <c r="Q34" s="130"/>
    </row>
    <row r="35" spans="2:17" ht="5.25" hidden="1" customHeight="1" x14ac:dyDescent="0.25">
      <c r="B35" s="172"/>
      <c r="C35" s="172"/>
      <c r="D35" s="172"/>
      <c r="E35" s="172"/>
      <c r="F35" s="172"/>
      <c r="G35" s="172"/>
      <c r="H35" s="120"/>
      <c r="I35" s="120"/>
      <c r="J35" s="163" t="s">
        <v>126</v>
      </c>
      <c r="K35" s="132">
        <v>304774.34999999998</v>
      </c>
      <c r="L35" s="132">
        <v>245629.69</v>
      </c>
      <c r="M35" s="132"/>
      <c r="N35" s="132"/>
      <c r="O35" s="133"/>
      <c r="P35" s="134"/>
      <c r="Q35" s="130">
        <f>SUM(K35:P35)</f>
        <v>550404.04</v>
      </c>
    </row>
    <row r="36" spans="2:17" ht="36" customHeight="1" x14ac:dyDescent="0.25">
      <c r="B36" s="172"/>
      <c r="C36" s="172"/>
      <c r="D36" s="172"/>
      <c r="E36" s="172"/>
      <c r="F36" s="172"/>
      <c r="G36" s="172"/>
      <c r="H36" s="120"/>
      <c r="I36" s="120"/>
      <c r="J36" s="164" t="s">
        <v>145</v>
      </c>
      <c r="K36" s="137"/>
      <c r="L36" s="137">
        <v>2031.15</v>
      </c>
      <c r="M36" s="137"/>
      <c r="N36" s="137"/>
      <c r="O36" s="138"/>
      <c r="P36" s="139"/>
    </row>
    <row r="37" spans="2:17" ht="16.5" customHeight="1" x14ac:dyDescent="0.25">
      <c r="B37" s="172"/>
      <c r="C37" s="172"/>
      <c r="D37" s="172"/>
      <c r="E37" s="172"/>
      <c r="F37" s="172"/>
      <c r="G37" s="172"/>
      <c r="H37" s="120"/>
      <c r="I37" s="120"/>
      <c r="J37" s="247" t="s">
        <v>141</v>
      </c>
      <c r="K37" s="141"/>
      <c r="L37" s="141"/>
      <c r="M37" s="142"/>
      <c r="N37" s="141"/>
      <c r="O37" s="143"/>
      <c r="P37" s="143"/>
    </row>
    <row r="38" spans="2:17" ht="42.75" customHeight="1" thickBot="1" x14ac:dyDescent="0.3">
      <c r="B38" s="172"/>
      <c r="C38" s="172"/>
      <c r="D38" s="172"/>
      <c r="E38" s="172"/>
      <c r="F38" s="172"/>
      <c r="G38" s="172"/>
      <c r="J38" s="248"/>
      <c r="K38" s="165">
        <f t="shared" ref="K38:P38" si="1">K33+K34+K36</f>
        <v>292791.8</v>
      </c>
      <c r="L38" s="165">
        <f t="shared" si="1"/>
        <v>237787.6</v>
      </c>
      <c r="M38" s="165">
        <f t="shared" si="1"/>
        <v>0</v>
      </c>
      <c r="N38" s="165">
        <f t="shared" si="1"/>
        <v>0</v>
      </c>
      <c r="O38" s="165">
        <f t="shared" si="1"/>
        <v>0</v>
      </c>
      <c r="P38" s="219">
        <f t="shared" si="1"/>
        <v>0</v>
      </c>
    </row>
    <row r="39" spans="2:17" ht="38.25" hidden="1" customHeight="1" thickBot="1" x14ac:dyDescent="0.3">
      <c r="B39" s="172"/>
      <c r="C39" s="173"/>
      <c r="D39" s="173"/>
      <c r="E39" s="173"/>
      <c r="F39" s="173"/>
      <c r="G39" s="173"/>
      <c r="H39" s="44"/>
      <c r="I39" s="44"/>
      <c r="J39" s="160" t="s">
        <v>140</v>
      </c>
      <c r="K39" s="159"/>
      <c r="L39" s="159"/>
      <c r="M39" s="161"/>
      <c r="N39" s="161"/>
      <c r="O39" s="161"/>
      <c r="P39" s="162"/>
    </row>
    <row r="40" spans="2:17" ht="38.25" customHeight="1" x14ac:dyDescent="0.25"/>
    <row r="41" spans="2:17" ht="38.25" customHeight="1" x14ac:dyDescent="0.25">
      <c r="J41" s="264" t="s">
        <v>164</v>
      </c>
      <c r="K41" s="158"/>
      <c r="L41" s="158"/>
      <c r="M41" s="158"/>
      <c r="N41" s="158"/>
      <c r="O41" s="158"/>
      <c r="P41" s="158"/>
      <c r="Q41" s="158"/>
    </row>
    <row r="50" spans="3:17" s="25" customFormat="1" x14ac:dyDescent="0.25">
      <c r="C50" s="117"/>
      <c r="D50" s="24"/>
      <c r="E50" s="24"/>
      <c r="F50" s="24"/>
      <c r="G50" s="26"/>
      <c r="J50" s="26"/>
      <c r="K50" s="153"/>
      <c r="L50" s="153"/>
      <c r="M50" s="154"/>
      <c r="N50" s="154"/>
      <c r="O50" s="154"/>
      <c r="P50" s="154"/>
      <c r="Q50" s="8"/>
    </row>
    <row r="51" spans="3:17" s="25" customFormat="1" x14ac:dyDescent="0.25">
      <c r="C51" s="117"/>
      <c r="D51" s="24"/>
      <c r="E51" s="24"/>
      <c r="F51" s="24"/>
      <c r="G51" s="26"/>
      <c r="J51" s="26"/>
      <c r="K51" s="153"/>
      <c r="L51" s="153"/>
      <c r="M51" s="154"/>
      <c r="N51" s="154"/>
      <c r="O51" s="154"/>
      <c r="P51" s="154"/>
      <c r="Q51" s="8"/>
    </row>
    <row r="52" spans="3:17" s="25" customFormat="1" x14ac:dyDescent="0.25">
      <c r="C52" s="117"/>
      <c r="D52" s="24"/>
      <c r="E52" s="24"/>
      <c r="F52" s="24"/>
      <c r="G52" s="26"/>
      <c r="J52" s="26"/>
      <c r="K52" s="153"/>
      <c r="L52" s="153"/>
      <c r="M52" s="154"/>
      <c r="N52" s="154"/>
      <c r="O52" s="154"/>
      <c r="P52" s="154"/>
      <c r="Q52" s="8"/>
    </row>
    <row r="53" spans="3:17" s="25" customFormat="1" x14ac:dyDescent="0.25">
      <c r="C53" s="117"/>
      <c r="D53" s="24"/>
      <c r="E53" s="24"/>
      <c r="F53" s="24"/>
      <c r="G53" s="26"/>
      <c r="J53" s="26"/>
      <c r="K53" s="153"/>
      <c r="L53" s="153"/>
      <c r="M53" s="154"/>
      <c r="N53" s="154"/>
      <c r="O53" s="154"/>
      <c r="P53" s="154"/>
      <c r="Q53" s="8"/>
    </row>
    <row r="54" spans="3:17" s="25" customFormat="1" x14ac:dyDescent="0.25">
      <c r="C54" s="117"/>
      <c r="D54" s="24"/>
      <c r="E54" s="24"/>
      <c r="F54" s="24"/>
      <c r="G54" s="26"/>
      <c r="J54" s="26"/>
      <c r="K54" s="153"/>
      <c r="L54" s="153"/>
      <c r="M54" s="154"/>
      <c r="N54" s="154"/>
      <c r="O54" s="154"/>
      <c r="P54" s="154"/>
      <c r="Q54" s="8"/>
    </row>
    <row r="55" spans="3:17" s="25" customFormat="1" x14ac:dyDescent="0.25">
      <c r="C55" s="117"/>
      <c r="D55" s="24"/>
      <c r="E55" s="24"/>
      <c r="F55" s="24"/>
      <c r="G55" s="26"/>
      <c r="J55" s="26"/>
      <c r="K55" s="153"/>
      <c r="L55" s="153"/>
      <c r="M55" s="154"/>
      <c r="N55" s="154"/>
      <c r="O55" s="154"/>
      <c r="P55" s="154"/>
      <c r="Q55" s="8"/>
    </row>
    <row r="56" spans="3:17" s="25" customFormat="1" x14ac:dyDescent="0.25">
      <c r="C56" s="117"/>
      <c r="D56" s="24"/>
      <c r="E56" s="24"/>
      <c r="F56" s="24"/>
      <c r="G56" s="26"/>
      <c r="J56" s="26"/>
      <c r="K56" s="153"/>
      <c r="L56" s="153"/>
      <c r="M56" s="154"/>
      <c r="N56" s="154"/>
      <c r="O56" s="154"/>
      <c r="P56" s="154"/>
      <c r="Q56" s="8"/>
    </row>
    <row r="57" spans="3:17" s="25" customFormat="1" x14ac:dyDescent="0.25">
      <c r="C57" s="117"/>
      <c r="D57" s="24"/>
      <c r="E57" s="24"/>
      <c r="F57" s="24"/>
      <c r="G57" s="26"/>
      <c r="J57" s="26"/>
      <c r="K57" s="153"/>
      <c r="L57" s="153"/>
      <c r="M57" s="154"/>
      <c r="N57" s="154"/>
      <c r="O57" s="154"/>
      <c r="P57" s="154"/>
      <c r="Q57" s="8"/>
    </row>
    <row r="58" spans="3:17" s="25" customFormat="1" x14ac:dyDescent="0.25">
      <c r="C58" s="117"/>
      <c r="D58" s="24"/>
      <c r="E58" s="24"/>
      <c r="F58" s="24"/>
      <c r="G58" s="26"/>
      <c r="J58" s="26"/>
      <c r="K58" s="153"/>
      <c r="L58" s="153"/>
      <c r="M58" s="154"/>
      <c r="N58" s="154"/>
      <c r="O58" s="154"/>
      <c r="P58" s="154"/>
      <c r="Q58" s="8"/>
    </row>
    <row r="59" spans="3:17" s="25" customFormat="1" x14ac:dyDescent="0.25">
      <c r="C59" s="117"/>
      <c r="D59" s="24"/>
      <c r="E59" s="24"/>
      <c r="F59" s="24"/>
      <c r="G59" s="26"/>
      <c r="J59" s="26"/>
      <c r="K59" s="153"/>
      <c r="L59" s="153"/>
      <c r="M59" s="154"/>
      <c r="N59" s="154"/>
      <c r="O59" s="154"/>
      <c r="P59" s="154"/>
      <c r="Q59" s="8"/>
    </row>
    <row r="60" spans="3:17" s="25" customFormat="1" x14ac:dyDescent="0.25">
      <c r="C60" s="117"/>
      <c r="D60" s="24"/>
      <c r="E60" s="24"/>
      <c r="F60" s="24"/>
      <c r="G60" s="26"/>
      <c r="J60" s="26"/>
      <c r="K60" s="153"/>
      <c r="L60" s="153"/>
      <c r="M60" s="154"/>
      <c r="N60" s="154"/>
      <c r="O60" s="154"/>
      <c r="P60" s="154"/>
      <c r="Q60" s="8"/>
    </row>
    <row r="61" spans="3:17" s="25" customFormat="1" x14ac:dyDescent="0.25">
      <c r="C61" s="117"/>
      <c r="D61" s="24"/>
      <c r="E61" s="24"/>
      <c r="F61" s="24"/>
      <c r="G61" s="26"/>
      <c r="J61" s="26"/>
      <c r="K61" s="153"/>
      <c r="L61" s="153"/>
      <c r="M61" s="154"/>
      <c r="N61" s="154"/>
      <c r="O61" s="154"/>
      <c r="P61" s="154"/>
      <c r="Q61" s="8"/>
    </row>
    <row r="62" spans="3:17" s="25" customFormat="1" x14ac:dyDescent="0.25">
      <c r="C62" s="117"/>
      <c r="D62" s="24"/>
      <c r="E62" s="24"/>
      <c r="F62" s="24"/>
      <c r="G62" s="26"/>
      <c r="J62" s="26"/>
      <c r="K62" s="153"/>
      <c r="L62" s="153"/>
      <c r="M62" s="154"/>
      <c r="N62" s="154"/>
      <c r="O62" s="154"/>
      <c r="P62" s="154"/>
      <c r="Q62" s="8"/>
    </row>
    <row r="63" spans="3:17" s="25" customFormat="1" x14ac:dyDescent="0.25">
      <c r="C63" s="117"/>
      <c r="D63" s="24"/>
      <c r="E63" s="24"/>
      <c r="F63" s="24"/>
      <c r="G63" s="26"/>
      <c r="J63" s="26"/>
      <c r="K63" s="153"/>
      <c r="L63" s="153"/>
      <c r="M63" s="154"/>
      <c r="N63" s="154"/>
      <c r="O63" s="154"/>
      <c r="P63" s="154"/>
      <c r="Q63" s="8"/>
    </row>
    <row r="64" spans="3:17" s="25" customFormat="1" x14ac:dyDescent="0.25">
      <c r="C64" s="117"/>
      <c r="D64" s="24"/>
      <c r="E64" s="24"/>
      <c r="F64" s="24"/>
      <c r="G64" s="26"/>
      <c r="J64" s="26"/>
      <c r="K64" s="153"/>
      <c r="L64" s="153"/>
      <c r="M64" s="154"/>
      <c r="N64" s="154"/>
      <c r="O64" s="154"/>
      <c r="P64" s="154"/>
      <c r="Q64" s="8"/>
    </row>
    <row r="65" spans="3:17" s="25" customFormat="1" x14ac:dyDescent="0.25">
      <c r="C65" s="117"/>
      <c r="D65" s="24"/>
      <c r="E65" s="24"/>
      <c r="F65" s="24"/>
      <c r="G65" s="26"/>
      <c r="J65" s="26"/>
      <c r="K65" s="153"/>
      <c r="L65" s="153"/>
      <c r="M65" s="154"/>
      <c r="N65" s="154"/>
      <c r="O65" s="154"/>
      <c r="P65" s="154"/>
      <c r="Q65" s="8"/>
    </row>
    <row r="66" spans="3:17" s="25" customFormat="1" x14ac:dyDescent="0.25">
      <c r="C66" s="117"/>
      <c r="D66" s="24"/>
      <c r="E66" s="24"/>
      <c r="F66" s="24"/>
      <c r="G66" s="26"/>
      <c r="J66" s="26"/>
      <c r="K66" s="153"/>
      <c r="L66" s="153"/>
      <c r="M66" s="154"/>
      <c r="N66" s="154"/>
      <c r="O66" s="154"/>
      <c r="P66" s="154"/>
      <c r="Q66" s="8"/>
    </row>
    <row r="67" spans="3:17" s="25" customFormat="1" x14ac:dyDescent="0.25">
      <c r="C67" s="117"/>
      <c r="D67" s="24"/>
      <c r="E67" s="24"/>
      <c r="F67" s="24"/>
      <c r="G67" s="26"/>
      <c r="J67" s="26"/>
      <c r="K67" s="153"/>
      <c r="L67" s="153"/>
      <c r="M67" s="154"/>
      <c r="N67" s="154"/>
      <c r="O67" s="154"/>
      <c r="P67" s="154"/>
      <c r="Q67" s="8"/>
    </row>
  </sheetData>
  <mergeCells count="15">
    <mergeCell ref="B2:C2"/>
    <mergeCell ref="J3:J7"/>
    <mergeCell ref="B3:C7"/>
    <mergeCell ref="J8:J12"/>
    <mergeCell ref="J13:J17"/>
    <mergeCell ref="J18:J22"/>
    <mergeCell ref="B8:C12"/>
    <mergeCell ref="B13:C17"/>
    <mergeCell ref="B18:C22"/>
    <mergeCell ref="B33:E33"/>
    <mergeCell ref="J37:J38"/>
    <mergeCell ref="J23:J27"/>
    <mergeCell ref="J28:J32"/>
    <mergeCell ref="B23:C27"/>
    <mergeCell ref="B28:C32"/>
  </mergeCells>
  <phoneticPr fontId="9"/>
  <pageMargins left="0.70866141732283472" right="0.70866141732283472" top="0.74803149606299213" bottom="0.74803149606299213" header="0.31496062992125984" footer="0.31496062992125984"/>
  <pageSetup paperSize="8" scale="86" orientation="landscape" r:id="rId1"/>
  <headerFooter>
    <oddHeader>&amp;C&amp;"ＭＳ Ｐゴシック,太字"&amp;36Trade tabulation and table of payment details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Payment　Status 170726 (2)</vt:lpstr>
      <vt:lpstr>貿易実績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Riken USA</dc:creator>
  <cp:lastModifiedBy>GF018</cp:lastModifiedBy>
  <cp:lastPrinted>2023-09-06T05:45:28Z</cp:lastPrinted>
  <dcterms:created xsi:type="dcterms:W3CDTF">2017-07-27T19:12:30Z</dcterms:created>
  <dcterms:modified xsi:type="dcterms:W3CDTF">2023-09-06T06:00:30Z</dcterms:modified>
</cp:coreProperties>
</file>